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1">'2 курс'!#REF!</definedName>
    <definedName name="_ftnref1" localSheetId="1">'2 курс'!$BH$10</definedName>
  </definedNames>
  <calcPr fullCalcOnLoad="1"/>
</workbook>
</file>

<file path=xl/sharedStrings.xml><?xml version="1.0" encoding="utf-8"?>
<sst xmlns="http://schemas.openxmlformats.org/spreadsheetml/2006/main" count="526" uniqueCount="264">
  <si>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</si>
  <si>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</si>
  <si>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</si>
  <si>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</si>
  <si>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</si>
  <si>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</si>
  <si>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</si>
  <si>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</si>
  <si>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</si>
  <si>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</si>
  <si>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</si>
  <si>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</si>
  <si>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</si>
  <si>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</si>
  <si>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</si>
  <si>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</si>
  <si>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</si>
  <si>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</si>
  <si>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</si>
  <si>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</si>
  <si>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</si>
  <si>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</si>
  <si>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</si>
  <si>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</si>
  <si>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</si>
  <si>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</si>
  <si>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</si>
  <si>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</si>
  <si>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Профессиональные модули</t>
  </si>
  <si>
    <t>Учебная практика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</si>
  <si>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</si>
  <si>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</si>
  <si>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</si>
  <si>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</si>
  <si>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</si>
  <si>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</si>
  <si>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</si>
  <si>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</si>
  <si>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</si>
  <si>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ОП.08</t>
  </si>
  <si>
    <t>ПМ</t>
  </si>
  <si>
    <t>2 КУРС</t>
  </si>
  <si>
    <t>УП 01.01</t>
  </si>
  <si>
    <t>ПП 01.01</t>
  </si>
  <si>
    <t>Производственная практика</t>
  </si>
  <si>
    <t>ПМ. 03</t>
  </si>
  <si>
    <t>МДК 03.01</t>
  </si>
  <si>
    <t>УП 03.01</t>
  </si>
  <si>
    <t>ПМ. 05</t>
  </si>
  <si>
    <t>УП 05.01</t>
  </si>
  <si>
    <t>3  к  у  р  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</si>
  <si>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</si>
  <si>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</si>
  <si>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</si>
  <si>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</si>
  <si>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</si>
  <si>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</si>
  <si>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</si>
  <si>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</si>
  <si>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</si>
  <si>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</si>
  <si>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</si>
  <si>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</si>
  <si>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Профессиональный цикл</t>
  </si>
  <si>
    <t>ОП.01.</t>
  </si>
  <si>
    <t>Безопасность жизнидеятельности</t>
  </si>
  <si>
    <t>ОГСЭ.03</t>
  </si>
  <si>
    <t>Директор ГБПОУ РО "НКПТиУ"</t>
  </si>
  <si>
    <t>ОП.07</t>
  </si>
  <si>
    <t>месяцев</t>
  </si>
  <si>
    <t>ПМ. 01</t>
  </si>
  <si>
    <t>МДК 01.01</t>
  </si>
  <si>
    <t>Производственная практика(по профилю специальности</t>
  </si>
  <si>
    <t>ПП 03.01</t>
  </si>
  <si>
    <t>4  к  у  р  с</t>
  </si>
  <si>
    <t>ОП.02</t>
  </si>
  <si>
    <t>Астрономия</t>
  </si>
  <si>
    <t>ОП.10.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</si>
  <si>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</si>
  <si>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ПОО</t>
  </si>
  <si>
    <t>Технология профессиональной деятельности</t>
  </si>
  <si>
    <t>года 10</t>
  </si>
  <si>
    <t>Нормативный срок обучения - 3 года 10 месяцев</t>
  </si>
  <si>
    <t>1 июня – 27июня</t>
  </si>
  <si>
    <t xml:space="preserve"> 29 июня - 1авг.</t>
  </si>
  <si>
    <t>ОП.03</t>
  </si>
  <si>
    <t>ПМ.04</t>
  </si>
  <si>
    <t>УП.04.01</t>
  </si>
  <si>
    <t>ПП.04.01</t>
  </si>
  <si>
    <t>Производственная практика (по профилю специальности)</t>
  </si>
  <si>
    <t>4  КУРС</t>
  </si>
  <si>
    <t>ОП.06</t>
  </si>
  <si>
    <t>ОП.11</t>
  </si>
  <si>
    <t>ОП.12</t>
  </si>
  <si>
    <t>ПМ.02</t>
  </si>
  <si>
    <t>МДК.02.01</t>
  </si>
  <si>
    <t>МДК 05.01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</si>
  <si>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</si>
  <si>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</si>
  <si>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</si>
  <si>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</si>
  <si>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</si>
  <si>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</si>
  <si>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</si>
  <si>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</si>
  <si>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</si>
  <si>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</si>
  <si>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</si>
  <si>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</si>
  <si>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</si>
  <si>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</si>
  <si>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</si>
  <si>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</si>
  <si>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ОУД.12</t>
  </si>
  <si>
    <t>ГБПОУ РО  "Новочеркасский колледж промышленных технологий и управления"</t>
  </si>
  <si>
    <t>ОУД.09</t>
  </si>
  <si>
    <t>ОУД.10</t>
  </si>
  <si>
    <t>Предлагаемые ОО</t>
  </si>
  <si>
    <t>ОУД.15</t>
  </si>
  <si>
    <t>"_______" _________________________2019 г</t>
  </si>
  <si>
    <t xml:space="preserve">  1-29 сент.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</si>
  <si>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</si>
  <si>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</si>
  <si>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</si>
  <si>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</si>
  <si>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</si>
  <si>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</si>
  <si>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</si>
  <si>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</si>
  <si>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</si>
  <si>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</si>
  <si>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</si>
  <si>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</si>
  <si>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 xml:space="preserve">Обществознание </t>
  </si>
  <si>
    <t>Экономика</t>
  </si>
  <si>
    <t>Право</t>
  </si>
  <si>
    <t>Естествознание</t>
  </si>
  <si>
    <t>География</t>
  </si>
  <si>
    <t>ОУД .11</t>
  </si>
  <si>
    <t>ОУД. 13</t>
  </si>
  <si>
    <t>ОУД.14</t>
  </si>
  <si>
    <t>сам.р.с.</t>
  </si>
  <si>
    <t>по профессии среднего профессионального образования 43.02.14 Гостиничное дело</t>
  </si>
  <si>
    <t>Квалификация: специалист по гостеприимству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</si>
  <si>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</si>
  <si>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</si>
  <si>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</si>
  <si>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</si>
  <si>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</si>
  <si>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Иностранный язык в профессиональной деятельности</t>
  </si>
  <si>
    <t xml:space="preserve">ОГСЭ.06 </t>
  </si>
  <si>
    <t>Математический и общий естественнонаучный учебный цикл</t>
  </si>
  <si>
    <t>Информатика и информационно-коммуникационные технологии в профессиональной дееятельности</t>
  </si>
  <si>
    <t>Общепрофессиональный цикл</t>
  </si>
  <si>
    <t>ОПЦ</t>
  </si>
  <si>
    <t>Менеджмент и управление персоналом в гостиничном сервисе</t>
  </si>
  <si>
    <t xml:space="preserve">ОП.04 </t>
  </si>
  <si>
    <t>Экономика и бухгалтерский учет гостиничного предприятия</t>
  </si>
  <si>
    <t>ОП.05</t>
  </si>
  <si>
    <t>Требования к зданиям и инженерным системам гостиничного бизнеса</t>
  </si>
  <si>
    <t>Профессиональная этика и этикет</t>
  </si>
  <si>
    <t>Выполнение работ по профессии 11695 Горничная</t>
  </si>
  <si>
    <t>Выполнение работ по профессии Горничная</t>
  </si>
  <si>
    <t>ПМ.05.ДЭ</t>
  </si>
  <si>
    <t>Демонстрационный экзамен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</si>
  <si>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</si>
  <si>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</si>
  <si>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</si>
  <si>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</si>
  <si>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</si>
  <si>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</si>
  <si>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</si>
  <si>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</si>
  <si>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</si>
  <si>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</si>
  <si>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</si>
  <si>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</si>
  <si>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</si>
  <si>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</si>
  <si>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</si>
  <si>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</si>
  <si>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Организация и контроль текущей деятельности работников службы бронирования и продаж</t>
  </si>
  <si>
    <t>МДК04.02</t>
  </si>
  <si>
    <t>МДК04.01</t>
  </si>
  <si>
    <t>Организация и контроль деятельнсти служб бронирования гостиничных услуг и продажи гостиничного продукта</t>
  </si>
  <si>
    <t>Иностранный язык в сфере профессиональной коммуникации для службы бронирования и продаж</t>
  </si>
  <si>
    <t>ПМ.04 ДЭ</t>
  </si>
  <si>
    <t>обяз.уч.</t>
  </si>
  <si>
    <t>Иностранный язык в профессионаальной деятельности</t>
  </si>
  <si>
    <t>ОГСЭ.05</t>
  </si>
  <si>
    <t>Психология общения</t>
  </si>
  <si>
    <t>Основы маркетинга гостиничных услуг</t>
  </si>
  <si>
    <t>Иностранный язык (второй немецкий)</t>
  </si>
  <si>
    <t>ОП.09</t>
  </si>
  <si>
    <t>Организация туристской индустрии</t>
  </si>
  <si>
    <t>Сервисная деятельность</t>
  </si>
  <si>
    <t>Иностранный язык в сфере профессиональноой коммуникации (второй немецкий)</t>
  </si>
  <si>
    <t>ПЦ</t>
  </si>
  <si>
    <t>Организация и контроль текущей деятельности работников службы приема и размещения</t>
  </si>
  <si>
    <t>Организация и контроль деятельности работников службы приема и размещения</t>
  </si>
  <si>
    <t>МДК. 01.02</t>
  </si>
  <si>
    <t>Администрирование отеля</t>
  </si>
  <si>
    <t>МДК. 01.03</t>
  </si>
  <si>
    <t>Иностранный язык в сфере профессиональной коммуникации для службы приема и размещения</t>
  </si>
  <si>
    <t>ПМ.01 ДЭ</t>
  </si>
  <si>
    <t>Организация и контроль текущей деятельности работников службы обслуживания и эксплуатации номерного фонда</t>
  </si>
  <si>
    <t>Организация и контроль деятельности работников службы обслуживания и эксплуатации номерного фонда</t>
  </si>
  <si>
    <t>МДК. 03.02</t>
  </si>
  <si>
    <t>Иностранный язык в сфере профессиональной коммуникации  для службы обслуживания и эксплуатации номерного фонда</t>
  </si>
  <si>
    <t>ПМ.03. ДЭ</t>
  </si>
  <si>
    <t>Деемонстрационный экзамен</t>
  </si>
  <si>
    <t>ОГСЭ.01</t>
  </si>
  <si>
    <t>Основы философии</t>
  </si>
  <si>
    <t>Правовое и документационное обеспечение профессиональной деятельности</t>
  </si>
  <si>
    <t>Предпринимательская деятельность в сфере гостиничного бизнеса</t>
  </si>
  <si>
    <t>Иностранный язык в сфере профессиональнй кооммуникации (второй немецкий)</t>
  </si>
  <si>
    <t>Организация и контроль текущей деятельности работников службы питания</t>
  </si>
  <si>
    <t>МДК. 02.02</t>
  </si>
  <si>
    <t>Организация питания в гостиничном комплексе</t>
  </si>
  <si>
    <t>Технология приготовления ресторанной продукции</t>
  </si>
  <si>
    <t>МДК.02.03</t>
  </si>
  <si>
    <t>Иностранный язык в сфере профессиональной коммуникации для службы питания</t>
  </si>
  <si>
    <t>УП.02.01</t>
  </si>
  <si>
    <t>ПП.02.01</t>
  </si>
  <si>
    <t>ПМ.02.ДЭ</t>
  </si>
  <si>
    <t>ПМ. 06</t>
  </si>
  <si>
    <t>Выполнение работ по профессии 20015 Агент по закупкам</t>
  </si>
  <si>
    <t>МДК 06.01</t>
  </si>
  <si>
    <t>Агент по закупкам</t>
  </si>
  <si>
    <t>УП 06.01</t>
  </si>
  <si>
    <t>ПМ.06 ДЭ</t>
  </si>
  <si>
    <t>31 авг-26 сент.</t>
  </si>
  <si>
    <t>28 сент - 31 окт.</t>
  </si>
  <si>
    <t>2 нояб - 28 нояб</t>
  </si>
  <si>
    <t>30 няб - 28 дек</t>
  </si>
  <si>
    <t>29 дек. -02 янв.</t>
  </si>
  <si>
    <t xml:space="preserve">  04 янв. – 09 янв.</t>
  </si>
  <si>
    <t>11 янв - 30 янв</t>
  </si>
  <si>
    <t xml:space="preserve"> 01 февр. - 27 февр.</t>
  </si>
  <si>
    <t>01 марта - 27 марта</t>
  </si>
  <si>
    <t xml:space="preserve">  март</t>
  </si>
  <si>
    <t>29 март - 24 апрел</t>
  </si>
  <si>
    <t xml:space="preserve">  Апрель</t>
  </si>
  <si>
    <t>26 апреля - 29 мая</t>
  </si>
  <si>
    <t>31 мая - 26 июня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</si>
  <si>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</si>
  <si>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</si>
  <si>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</si>
  <si>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</si>
  <si>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</si>
  <si>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</si>
  <si>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</si>
  <si>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</si>
  <si>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</si>
  <si>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</si>
  <si>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</si>
  <si>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</si>
  <si>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</si>
  <si>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</si>
  <si>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</si>
  <si>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</si>
  <si>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саам.р.с.</t>
  </si>
  <si>
    <t>"_____" ____________2019г.</t>
  </si>
  <si>
    <t>"_______" _______________________2019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</si>
</sst>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5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8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34" borderId="19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textRotation="90"/>
    </xf>
    <xf numFmtId="0" fontId="19" fillId="0" borderId="19" xfId="0" applyFont="1" applyBorder="1" applyAlignment="1">
      <alignment textRotation="90" wrapText="1"/>
    </xf>
    <xf numFmtId="0" fontId="19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wrapText="1"/>
    </xf>
    <xf numFmtId="0" fontId="18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37" borderId="13" xfId="0" applyFont="1" applyFill="1" applyBorder="1" applyAlignment="1">
      <alignment horizontal="center" wrapText="1"/>
    </xf>
    <xf numFmtId="0" fontId="18" fillId="37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8" fillId="35" borderId="19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8" fillId="31" borderId="11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 wrapText="1"/>
    </xf>
    <xf numFmtId="0" fontId="18" fillId="31" borderId="11" xfId="0" applyFont="1" applyFill="1" applyBorder="1" applyAlignment="1">
      <alignment horizontal="center" vertical="center" wrapText="1"/>
    </xf>
    <xf numFmtId="0" fontId="18" fillId="31" borderId="19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textRotation="90"/>
    </xf>
    <xf numFmtId="0" fontId="22" fillId="40" borderId="13" xfId="0" applyFont="1" applyFill="1" applyBorder="1" applyAlignment="1">
      <alignment horizontal="center" wrapText="1"/>
    </xf>
    <xf numFmtId="0" fontId="18" fillId="31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0" xfId="0" applyFont="1" applyBorder="1" applyAlignment="1">
      <alignment textRotation="90"/>
    </xf>
    <xf numFmtId="0" fontId="18" fillId="0" borderId="13" xfId="0" applyFont="1" applyBorder="1" applyAlignment="1">
      <alignment textRotation="90" wrapText="1"/>
    </xf>
    <xf numFmtId="0" fontId="18" fillId="0" borderId="19" xfId="0" applyFont="1" applyBorder="1" applyAlignment="1">
      <alignment textRotation="90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0" fillId="0" borderId="16" xfId="0" applyFont="1" applyBorder="1" applyAlignment="1">
      <alignment/>
    </xf>
    <xf numFmtId="0" fontId="18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textRotation="90" wrapText="1"/>
    </xf>
    <xf numFmtId="0" fontId="18" fillId="40" borderId="22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/>
    </xf>
    <xf numFmtId="0" fontId="16" fillId="0" borderId="0" xfId="0" applyFont="1" applyAlignment="1">
      <alignment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24" fillId="0" borderId="13" xfId="0" applyFont="1" applyBorder="1" applyAlignment="1">
      <alignment textRotation="90"/>
    </xf>
    <xf numFmtId="0" fontId="24" fillId="0" borderId="20" xfId="0" applyFont="1" applyBorder="1" applyAlignment="1">
      <alignment textRotation="90"/>
    </xf>
    <xf numFmtId="0" fontId="24" fillId="0" borderId="13" xfId="0" applyFont="1" applyBorder="1" applyAlignment="1">
      <alignment textRotation="90" wrapText="1"/>
    </xf>
    <xf numFmtId="0" fontId="24" fillId="0" borderId="19" xfId="0" applyFont="1" applyBorder="1" applyAlignment="1">
      <alignment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 textRotation="90"/>
    </xf>
    <xf numFmtId="0" fontId="24" fillId="0" borderId="0" xfId="0" applyFont="1" applyAlignment="1">
      <alignment/>
    </xf>
    <xf numFmtId="0" fontId="66" fillId="0" borderId="0" xfId="0" applyFont="1" applyAlignment="1">
      <alignment/>
    </xf>
    <xf numFmtId="0" fontId="27" fillId="0" borderId="21" xfId="42" applyFont="1" applyBorder="1" applyAlignment="1" applyProtection="1">
      <alignment horizontal="center" textRotation="90"/>
      <protection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wrapText="1"/>
    </xf>
    <xf numFmtId="0" fontId="18" fillId="14" borderId="11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 wrapText="1"/>
    </xf>
    <xf numFmtId="0" fontId="0" fillId="14" borderId="0" xfId="0" applyFill="1" applyAlignment="1">
      <alignment/>
    </xf>
    <xf numFmtId="0" fontId="4" fillId="14" borderId="15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/>
    </xf>
    <xf numFmtId="0" fontId="15" fillId="41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 vertical="center" wrapText="1"/>
    </xf>
    <xf numFmtId="0" fontId="22" fillId="42" borderId="13" xfId="0" applyFont="1" applyFill="1" applyBorder="1" applyAlignment="1">
      <alignment horizontal="center" wrapText="1"/>
    </xf>
    <xf numFmtId="0" fontId="8" fillId="42" borderId="11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67" fillId="0" borderId="0" xfId="0" applyFont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 textRotation="90" wrapText="1"/>
    </xf>
    <xf numFmtId="0" fontId="18" fillId="0" borderId="13" xfId="0" applyFont="1" applyBorder="1" applyAlignment="1">
      <alignment vertical="center" textRotation="90"/>
    </xf>
    <xf numFmtId="0" fontId="18" fillId="14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46" borderId="11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0" fontId="15" fillId="41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distributed" vertical="center" textRotation="90"/>
    </xf>
    <xf numFmtId="0" fontId="24" fillId="0" borderId="11" xfId="0" applyFont="1" applyBorder="1" applyAlignment="1">
      <alignment horizontal="distributed" vertical="center" textRotation="90" wrapText="1"/>
    </xf>
    <xf numFmtId="0" fontId="24" fillId="0" borderId="13" xfId="0" applyFont="1" applyFill="1" applyBorder="1" applyAlignment="1">
      <alignment horizontal="distributed" vertical="center" textRotation="90" wrapText="1"/>
    </xf>
    <xf numFmtId="0" fontId="24" fillId="0" borderId="13" xfId="0" applyFont="1" applyBorder="1" applyAlignment="1">
      <alignment horizontal="distributed" vertical="center" textRotation="90" wrapText="1"/>
    </xf>
    <xf numFmtId="0" fontId="24" fillId="0" borderId="19" xfId="0" applyFont="1" applyBorder="1" applyAlignment="1">
      <alignment horizontal="distributed" vertical="center" textRotation="90" wrapText="1"/>
    </xf>
    <xf numFmtId="0" fontId="24" fillId="0" borderId="22" xfId="0" applyFont="1" applyBorder="1" applyAlignment="1">
      <alignment horizontal="distributed" vertical="center" textRotation="90"/>
    </xf>
    <xf numFmtId="0" fontId="24" fillId="0" borderId="13" xfId="0" applyFont="1" applyBorder="1" applyAlignment="1">
      <alignment horizontal="distributed" vertical="center" textRotation="90"/>
    </xf>
    <xf numFmtId="0" fontId="24" fillId="0" borderId="19" xfId="0" applyFont="1" applyBorder="1" applyAlignment="1">
      <alignment horizontal="distributed" vertical="center" textRotation="90"/>
    </xf>
    <xf numFmtId="0" fontId="24" fillId="0" borderId="22" xfId="0" applyFont="1" applyBorder="1" applyAlignment="1">
      <alignment horizontal="distributed" vertical="center" textRotation="90" wrapText="1"/>
    </xf>
    <xf numFmtId="0" fontId="24" fillId="40" borderId="22" xfId="0" applyFont="1" applyFill="1" applyBorder="1" applyAlignment="1">
      <alignment horizontal="distributed" vertical="center" textRotation="90" wrapText="1"/>
    </xf>
    <xf numFmtId="0" fontId="66" fillId="0" borderId="17" xfId="0" applyFont="1" applyBorder="1" applyAlignment="1">
      <alignment horizontal="distributed"/>
    </xf>
    <xf numFmtId="0" fontId="16" fillId="33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distributed"/>
    </xf>
    <xf numFmtId="0" fontId="24" fillId="31" borderId="11" xfId="0" applyFont="1" applyFill="1" applyBorder="1" applyAlignment="1">
      <alignment horizontal="distributed" vertical="center"/>
    </xf>
    <xf numFmtId="0" fontId="26" fillId="31" borderId="11" xfId="0" applyFont="1" applyFill="1" applyBorder="1" applyAlignment="1">
      <alignment horizontal="distributed" vertical="center" wrapText="1"/>
    </xf>
    <xf numFmtId="0" fontId="24" fillId="31" borderId="11" xfId="0" applyFont="1" applyFill="1" applyBorder="1" applyAlignment="1">
      <alignment horizontal="distributed" vertical="center" wrapText="1"/>
    </xf>
    <xf numFmtId="0" fontId="26" fillId="37" borderId="11" xfId="0" applyFont="1" applyFill="1" applyBorder="1" applyAlignment="1">
      <alignment horizontal="distributed" vertical="center"/>
    </xf>
    <xf numFmtId="0" fontId="24" fillId="38" borderId="11" xfId="0" applyFont="1" applyFill="1" applyBorder="1" applyAlignment="1">
      <alignment horizontal="distributed" vertical="center"/>
    </xf>
    <xf numFmtId="0" fontId="24" fillId="6" borderId="11" xfId="0" applyFont="1" applyFill="1" applyBorder="1" applyAlignment="1">
      <alignment horizontal="distributed" vertical="center"/>
    </xf>
    <xf numFmtId="0" fontId="16" fillId="41" borderId="11" xfId="0" applyFont="1" applyFill="1" applyBorder="1" applyAlignment="1">
      <alignment horizontal="distributed"/>
    </xf>
    <xf numFmtId="0" fontId="24" fillId="0" borderId="13" xfId="0" applyFont="1" applyBorder="1" applyAlignment="1">
      <alignment vertical="center" textRotation="90"/>
    </xf>
    <xf numFmtId="0" fontId="24" fillId="0" borderId="13" xfId="0" applyFont="1" applyBorder="1" applyAlignment="1">
      <alignment vertical="center" textRotation="90" wrapText="1"/>
    </xf>
    <xf numFmtId="0" fontId="4" fillId="47" borderId="13" xfId="0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distributed" vertical="center"/>
    </xf>
    <xf numFmtId="0" fontId="24" fillId="11" borderId="11" xfId="0" applyFont="1" applyFill="1" applyBorder="1" applyAlignment="1">
      <alignment horizontal="distributed"/>
    </xf>
    <xf numFmtId="0" fontId="24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4" fillId="6" borderId="11" xfId="0" applyFont="1" applyFill="1" applyBorder="1" applyAlignment="1">
      <alignment horizontal="distributed"/>
    </xf>
    <xf numFmtId="0" fontId="24" fillId="6" borderId="11" xfId="0" applyFont="1" applyFill="1" applyBorder="1" applyAlignment="1">
      <alignment horizontal="distributed" vertical="center" wrapText="1"/>
    </xf>
    <xf numFmtId="0" fontId="0" fillId="6" borderId="0" xfId="0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distributed" vertical="center"/>
    </xf>
    <xf numFmtId="0" fontId="26" fillId="19" borderId="11" xfId="0" applyFont="1" applyFill="1" applyBorder="1" applyAlignment="1">
      <alignment horizontal="distributed" vertical="center" wrapText="1"/>
    </xf>
    <xf numFmtId="0" fontId="24" fillId="19" borderId="11" xfId="0" applyFont="1" applyFill="1" applyBorder="1" applyAlignment="1">
      <alignment horizontal="distributed" vertical="center" wrapText="1"/>
    </xf>
    <xf numFmtId="0" fontId="24" fillId="41" borderId="11" xfId="0" applyFont="1" applyFill="1" applyBorder="1" applyAlignment="1">
      <alignment horizontal="distributed"/>
    </xf>
    <xf numFmtId="0" fontId="16" fillId="41" borderId="13" xfId="0" applyFont="1" applyFill="1" applyBorder="1" applyAlignment="1">
      <alignment horizontal="distributed"/>
    </xf>
    <xf numFmtId="0" fontId="16" fillId="41" borderId="11" xfId="0" applyFont="1" applyFill="1" applyBorder="1" applyAlignment="1">
      <alignment horizontal="distributed" vertical="center"/>
    </xf>
    <xf numFmtId="0" fontId="16" fillId="41" borderId="15" xfId="0" applyFont="1" applyFill="1" applyBorder="1" applyAlignment="1">
      <alignment horizontal="distributed"/>
    </xf>
    <xf numFmtId="0" fontId="24" fillId="41" borderId="13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/>
    </xf>
    <xf numFmtId="0" fontId="24" fillId="47" borderId="11" xfId="0" applyFont="1" applyFill="1" applyBorder="1" applyAlignment="1">
      <alignment horizontal="distributed" vertical="center" wrapText="1"/>
    </xf>
    <xf numFmtId="0" fontId="16" fillId="34" borderId="11" xfId="0" applyFont="1" applyFill="1" applyBorder="1" applyAlignment="1">
      <alignment horizontal="distributed" vertical="center"/>
    </xf>
    <xf numFmtId="0" fontId="24" fillId="48" borderId="11" xfId="0" applyFont="1" applyFill="1" applyBorder="1" applyAlignment="1">
      <alignment horizontal="distributed" vertical="center"/>
    </xf>
    <xf numFmtId="0" fontId="4" fillId="48" borderId="17" xfId="0" applyFont="1" applyFill="1" applyBorder="1" applyAlignment="1">
      <alignment horizontal="center" vertical="center" wrapText="1"/>
    </xf>
    <xf numFmtId="0" fontId="68" fillId="48" borderId="17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24" fillId="48" borderId="11" xfId="0" applyFont="1" applyFill="1" applyBorder="1" applyAlignment="1">
      <alignment horizontal="distributed"/>
    </xf>
    <xf numFmtId="0" fontId="24" fillId="48" borderId="11" xfId="0" applyFont="1" applyFill="1" applyBorder="1" applyAlignment="1">
      <alignment horizontal="distributed" vertical="center" wrapText="1"/>
    </xf>
    <xf numFmtId="0" fontId="24" fillId="46" borderId="11" xfId="0" applyFont="1" applyFill="1" applyBorder="1" applyAlignment="1">
      <alignment horizontal="distributed"/>
    </xf>
    <xf numFmtId="0" fontId="16" fillId="48" borderId="11" xfId="0" applyFont="1" applyFill="1" applyBorder="1" applyAlignment="1">
      <alignment horizontal="distributed"/>
    </xf>
    <xf numFmtId="0" fontId="26" fillId="48" borderId="11" xfId="0" applyFont="1" applyFill="1" applyBorder="1" applyAlignment="1">
      <alignment horizontal="distributed" vertical="center" wrapText="1"/>
    </xf>
    <xf numFmtId="0" fontId="10" fillId="39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center" wrapText="1"/>
    </xf>
    <xf numFmtId="0" fontId="4" fillId="47" borderId="13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wrapText="1"/>
    </xf>
    <xf numFmtId="0" fontId="18" fillId="47" borderId="1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 wrapText="1"/>
    </xf>
    <xf numFmtId="0" fontId="18" fillId="47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distributed"/>
    </xf>
    <xf numFmtId="0" fontId="24" fillId="37" borderId="11" xfId="0" applyFont="1" applyFill="1" applyBorder="1" applyAlignment="1">
      <alignment horizontal="distributed"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24" fillId="0" borderId="22" xfId="0" applyFont="1" applyBorder="1" applyAlignment="1">
      <alignment textRotation="90" wrapText="1"/>
    </xf>
    <xf numFmtId="0" fontId="15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0" fillId="49" borderId="11" xfId="0" applyFont="1" applyFill="1" applyBorder="1" applyAlignment="1">
      <alignment horizontal="center"/>
    </xf>
    <xf numFmtId="0" fontId="57" fillId="49" borderId="11" xfId="0" applyFont="1" applyFill="1" applyBorder="1" applyAlignment="1">
      <alignment horizontal="center" vertical="center"/>
    </xf>
    <xf numFmtId="0" fontId="10" fillId="31" borderId="11" xfId="0" applyFont="1" applyFill="1" applyBorder="1" applyAlignment="1">
      <alignment horizontal="center"/>
    </xf>
    <xf numFmtId="0" fontId="18" fillId="40" borderId="11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horizontal="center" vertical="center"/>
    </xf>
    <xf numFmtId="0" fontId="18" fillId="49" borderId="11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center"/>
    </xf>
    <xf numFmtId="0" fontId="7" fillId="49" borderId="11" xfId="0" applyFont="1" applyFill="1" applyBorder="1" applyAlignment="1">
      <alignment horizontal="center" vertical="center"/>
    </xf>
    <xf numFmtId="0" fontId="10" fillId="50" borderId="11" xfId="0" applyFont="1" applyFill="1" applyBorder="1" applyAlignment="1">
      <alignment horizontal="center"/>
    </xf>
    <xf numFmtId="0" fontId="18" fillId="51" borderId="11" xfId="0" applyFont="1" applyFill="1" applyBorder="1" applyAlignment="1">
      <alignment horizontal="center" vertical="center"/>
    </xf>
    <xf numFmtId="0" fontId="18" fillId="51" borderId="24" xfId="0" applyFont="1" applyFill="1" applyBorder="1" applyAlignment="1">
      <alignment horizontal="center" vertical="center"/>
    </xf>
    <xf numFmtId="0" fontId="18" fillId="51" borderId="13" xfId="0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 wrapText="1"/>
    </xf>
    <xf numFmtId="0" fontId="18" fillId="44" borderId="19" xfId="0" applyFont="1" applyFill="1" applyBorder="1" applyAlignment="1">
      <alignment horizontal="center" vertical="center"/>
    </xf>
    <xf numFmtId="0" fontId="4" fillId="52" borderId="11" xfId="0" applyFont="1" applyFill="1" applyBorder="1" applyAlignment="1">
      <alignment horizontal="center" vertical="center" textRotation="90" wrapText="1"/>
    </xf>
    <xf numFmtId="0" fontId="18" fillId="52" borderId="11" xfId="0" applyFont="1" applyFill="1" applyBorder="1" applyAlignment="1">
      <alignment horizontal="center" vertical="center"/>
    </xf>
    <xf numFmtId="0" fontId="2" fillId="44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44" borderId="34" xfId="0" applyFont="1" applyFill="1" applyBorder="1" applyAlignment="1">
      <alignment horizontal="center" wrapText="1"/>
    </xf>
    <xf numFmtId="0" fontId="4" fillId="44" borderId="17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textRotation="90"/>
    </xf>
    <xf numFmtId="0" fontId="19" fillId="0" borderId="20" xfId="0" applyFont="1" applyBorder="1" applyAlignment="1">
      <alignment textRotation="90" wrapText="1"/>
    </xf>
    <xf numFmtId="0" fontId="19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8" fillId="19" borderId="11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18" fillId="42" borderId="19" xfId="0" applyFont="1" applyFill="1" applyBorder="1" applyAlignment="1">
      <alignment horizontal="center" vertical="center"/>
    </xf>
    <xf numFmtId="0" fontId="18" fillId="42" borderId="11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/>
    </xf>
    <xf numFmtId="0" fontId="0" fillId="0" borderId="20" xfId="0" applyBorder="1" applyAlignment="1">
      <alignment textRotation="90"/>
    </xf>
    <xf numFmtId="0" fontId="4" fillId="40" borderId="15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wrapText="1"/>
    </xf>
    <xf numFmtId="0" fontId="4" fillId="53" borderId="21" xfId="0" applyFont="1" applyFill="1" applyBorder="1" applyAlignment="1">
      <alignment horizontal="center" wrapText="1"/>
    </xf>
    <xf numFmtId="0" fontId="18" fillId="53" borderId="11" xfId="0" applyFont="1" applyFill="1" applyBorder="1" applyAlignment="1">
      <alignment horizontal="center" vertical="center"/>
    </xf>
    <xf numFmtId="0" fontId="18" fillId="53" borderId="11" xfId="0" applyFont="1" applyFill="1" applyBorder="1" applyAlignment="1">
      <alignment horizontal="center" vertical="center" wrapText="1"/>
    </xf>
    <xf numFmtId="0" fontId="4" fillId="51" borderId="17" xfId="0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wrapText="1"/>
    </xf>
    <xf numFmtId="0" fontId="18" fillId="51" borderId="11" xfId="0" applyFont="1" applyFill="1" applyBorder="1" applyAlignment="1">
      <alignment horizontal="center" vertical="center" wrapText="1"/>
    </xf>
    <xf numFmtId="0" fontId="13" fillId="40" borderId="33" xfId="0" applyFont="1" applyFill="1" applyBorder="1" applyAlignment="1">
      <alignment horizontal="center" vertical="center" wrapText="1"/>
    </xf>
    <xf numFmtId="0" fontId="4" fillId="40" borderId="3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0" fontId="18" fillId="52" borderId="11" xfId="0" applyFont="1" applyFill="1" applyBorder="1" applyAlignment="1">
      <alignment horizontal="center" vertical="center" wrapText="1"/>
    </xf>
    <xf numFmtId="0" fontId="18" fillId="54" borderId="1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18" fillId="55" borderId="11" xfId="0" applyFont="1" applyFill="1" applyBorder="1" applyAlignment="1">
      <alignment horizontal="center" vertical="center"/>
    </xf>
    <xf numFmtId="0" fontId="18" fillId="56" borderId="11" xfId="0" applyFont="1" applyFill="1" applyBorder="1" applyAlignment="1">
      <alignment horizontal="center" vertical="center" wrapText="1"/>
    </xf>
    <xf numFmtId="0" fontId="18" fillId="56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18" fillId="40" borderId="19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4" fillId="40" borderId="11" xfId="0" applyFont="1" applyFill="1" applyBorder="1" applyAlignment="1">
      <alignment horizontal="distributed" vertical="center"/>
    </xf>
    <xf numFmtId="0" fontId="26" fillId="40" borderId="11" xfId="0" applyFont="1" applyFill="1" applyBorder="1" applyAlignment="1">
      <alignment horizontal="distributed" vertical="center" wrapText="1"/>
    </xf>
    <xf numFmtId="0" fontId="24" fillId="40" borderId="11" xfId="0" applyFont="1" applyFill="1" applyBorder="1" applyAlignment="1">
      <alignment horizontal="distributed" vertical="center" wrapText="1"/>
    </xf>
    <xf numFmtId="0" fontId="24" fillId="40" borderId="11" xfId="0" applyFont="1" applyFill="1" applyBorder="1" applyAlignment="1">
      <alignment horizontal="distributed"/>
    </xf>
    <xf numFmtId="0" fontId="24" fillId="19" borderId="11" xfId="0" applyFont="1" applyFill="1" applyBorder="1" applyAlignment="1">
      <alignment horizontal="distributed"/>
    </xf>
    <xf numFmtId="0" fontId="26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 wrapText="1"/>
    </xf>
    <xf numFmtId="0" fontId="24" fillId="15" borderId="11" xfId="0" applyFont="1" applyFill="1" applyBorder="1" applyAlignment="1">
      <alignment horizontal="distributed" vertical="center"/>
    </xf>
    <xf numFmtId="0" fontId="24" fillId="15" borderId="19" xfId="0" applyFont="1" applyFill="1" applyBorder="1" applyAlignment="1">
      <alignment horizontal="distributed" vertical="center"/>
    </xf>
    <xf numFmtId="0" fontId="24" fillId="15" borderId="13" xfId="0" applyFont="1" applyFill="1" applyBorder="1" applyAlignment="1">
      <alignment horizontal="distributed" vertical="center"/>
    </xf>
    <xf numFmtId="0" fontId="24" fillId="16" borderId="11" xfId="0" applyFont="1" applyFill="1" applyBorder="1" applyAlignment="1">
      <alignment horizontal="distributed" vertical="center" wrapText="1"/>
    </xf>
    <xf numFmtId="0" fontId="26" fillId="16" borderId="11" xfId="0" applyFont="1" applyFill="1" applyBorder="1" applyAlignment="1">
      <alignment horizontal="distributed" vertical="center" wrapText="1"/>
    </xf>
    <xf numFmtId="0" fontId="24" fillId="16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/>
    </xf>
    <xf numFmtId="0" fontId="24" fillId="39" borderId="11" xfId="0" applyFont="1" applyFill="1" applyBorder="1" applyAlignment="1">
      <alignment horizontal="distributed" vertical="center"/>
    </xf>
    <xf numFmtId="0" fontId="26" fillId="39" borderId="11" xfId="0" applyFont="1" applyFill="1" applyBorder="1" applyAlignment="1">
      <alignment horizontal="distributed" vertical="center"/>
    </xf>
    <xf numFmtId="0" fontId="24" fillId="55" borderId="11" xfId="0" applyFont="1" applyFill="1" applyBorder="1" applyAlignment="1">
      <alignment horizontal="distributed" vertical="center" wrapText="1"/>
    </xf>
    <xf numFmtId="0" fontId="24" fillId="39" borderId="13" xfId="0" applyFont="1" applyFill="1" applyBorder="1" applyAlignment="1">
      <alignment horizontal="distributed" vertical="center"/>
    </xf>
    <xf numFmtId="0" fontId="24" fillId="39" borderId="19" xfId="0" applyFont="1" applyFill="1" applyBorder="1" applyAlignment="1">
      <alignment horizontal="distributed" vertical="center"/>
    </xf>
    <xf numFmtId="0" fontId="19" fillId="31" borderId="11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 wrapText="1"/>
    </xf>
    <xf numFmtId="0" fontId="18" fillId="45" borderId="1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21" fillId="31" borderId="11" xfId="0" applyFont="1" applyFill="1" applyBorder="1" applyAlignment="1">
      <alignment horizontal="center" vertical="center"/>
    </xf>
    <xf numFmtId="0" fontId="21" fillId="50" borderId="11" xfId="0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/>
    </xf>
    <xf numFmtId="0" fontId="8" fillId="45" borderId="11" xfId="0" applyFont="1" applyFill="1" applyBorder="1" applyAlignment="1">
      <alignment horizontal="center" vertical="center"/>
    </xf>
    <xf numFmtId="0" fontId="8" fillId="57" borderId="11" xfId="0" applyFont="1" applyFill="1" applyBorder="1" applyAlignment="1">
      <alignment horizontal="center" vertical="center"/>
    </xf>
    <xf numFmtId="0" fontId="10" fillId="50" borderId="11" xfId="0" applyFont="1" applyFill="1" applyBorder="1" applyAlignment="1">
      <alignment horizontal="center" vertical="center"/>
    </xf>
    <xf numFmtId="0" fontId="18" fillId="58" borderId="11" xfId="0" applyFont="1" applyFill="1" applyBorder="1" applyAlignment="1">
      <alignment horizontal="center" vertical="center" wrapText="1"/>
    </xf>
    <xf numFmtId="0" fontId="57" fillId="58" borderId="11" xfId="0" applyFont="1" applyFill="1" applyBorder="1" applyAlignment="1">
      <alignment horizontal="center" vertical="center"/>
    </xf>
    <xf numFmtId="0" fontId="18" fillId="57" borderId="11" xfId="0" applyFont="1" applyFill="1" applyBorder="1" applyAlignment="1">
      <alignment horizontal="center" vertical="center" wrapText="1"/>
    </xf>
    <xf numFmtId="0" fontId="18" fillId="59" borderId="11" xfId="0" applyFont="1" applyFill="1" applyBorder="1" applyAlignment="1">
      <alignment horizontal="center" vertical="center" wrapText="1"/>
    </xf>
    <xf numFmtId="0" fontId="57" fillId="59" borderId="11" xfId="0" applyFont="1" applyFill="1" applyBorder="1" applyAlignment="1">
      <alignment horizontal="center" vertical="center"/>
    </xf>
    <xf numFmtId="0" fontId="57" fillId="53" borderId="11" xfId="0" applyFont="1" applyFill="1" applyBorder="1" applyAlignment="1">
      <alignment horizontal="center" vertical="center"/>
    </xf>
    <xf numFmtId="0" fontId="57" fillId="51" borderId="11" xfId="0" applyFont="1" applyFill="1" applyBorder="1" applyAlignment="1">
      <alignment horizontal="center" vertical="center"/>
    </xf>
    <xf numFmtId="0" fontId="15" fillId="60" borderId="11" xfId="0" applyFont="1" applyFill="1" applyBorder="1" applyAlignment="1">
      <alignment horizontal="center" vertical="center" wrapText="1"/>
    </xf>
    <xf numFmtId="0" fontId="57" fillId="31" borderId="11" xfId="0" applyFont="1" applyFill="1" applyBorder="1" applyAlignment="1">
      <alignment horizontal="center" vertical="center"/>
    </xf>
    <xf numFmtId="0" fontId="57" fillId="52" borderId="11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/>
    </xf>
    <xf numFmtId="0" fontId="0" fillId="31" borderId="11" xfId="0" applyFont="1" applyFill="1" applyBorder="1" applyAlignment="1">
      <alignment horizontal="center" vertical="center"/>
    </xf>
    <xf numFmtId="0" fontId="15" fillId="50" borderId="11" xfId="0" applyFont="1" applyFill="1" applyBorder="1" applyAlignment="1">
      <alignment horizontal="center"/>
    </xf>
    <xf numFmtId="0" fontId="18" fillId="58" borderId="11" xfId="0" applyFont="1" applyFill="1" applyBorder="1" applyAlignment="1">
      <alignment horizontal="center"/>
    </xf>
    <xf numFmtId="0" fontId="18" fillId="57" borderId="11" xfId="0" applyFont="1" applyFill="1" applyBorder="1" applyAlignment="1">
      <alignment horizontal="center"/>
    </xf>
    <xf numFmtId="0" fontId="18" fillId="53" borderId="11" xfId="0" applyFont="1" applyFill="1" applyBorder="1" applyAlignment="1">
      <alignment horizontal="center"/>
    </xf>
    <xf numFmtId="0" fontId="15" fillId="56" borderId="11" xfId="0" applyFont="1" applyFill="1" applyBorder="1" applyAlignment="1">
      <alignment horizontal="center"/>
    </xf>
    <xf numFmtId="0" fontId="15" fillId="31" borderId="11" xfId="0" applyFont="1" applyFill="1" applyBorder="1" applyAlignment="1">
      <alignment horizontal="center"/>
    </xf>
    <xf numFmtId="0" fontId="18" fillId="61" borderId="11" xfId="0" applyFont="1" applyFill="1" applyBorder="1" applyAlignment="1">
      <alignment horizontal="center" vertical="center"/>
    </xf>
    <xf numFmtId="0" fontId="18" fillId="61" borderId="11" xfId="0" applyFont="1" applyFill="1" applyBorder="1" applyAlignment="1">
      <alignment horizontal="center"/>
    </xf>
    <xf numFmtId="0" fontId="18" fillId="56" borderId="11" xfId="0" applyFont="1" applyFill="1" applyBorder="1" applyAlignment="1">
      <alignment horizontal="center"/>
    </xf>
    <xf numFmtId="0" fontId="16" fillId="50" borderId="11" xfId="0" applyFont="1" applyFill="1" applyBorder="1" applyAlignment="1">
      <alignment horizontal="distributed"/>
    </xf>
    <xf numFmtId="0" fontId="16" fillId="58" borderId="11" xfId="0" applyFont="1" applyFill="1" applyBorder="1" applyAlignment="1">
      <alignment horizontal="distributed"/>
    </xf>
    <xf numFmtId="0" fontId="26" fillId="58" borderId="11" xfId="0" applyFont="1" applyFill="1" applyBorder="1" applyAlignment="1">
      <alignment horizontal="distributed" vertical="center"/>
    </xf>
    <xf numFmtId="0" fontId="24" fillId="57" borderId="11" xfId="0" applyFont="1" applyFill="1" applyBorder="1" applyAlignment="1">
      <alignment horizontal="distributed" vertical="center"/>
    </xf>
    <xf numFmtId="0" fontId="24" fillId="57" borderId="11" xfId="0" applyFont="1" applyFill="1" applyBorder="1" applyAlignment="1">
      <alignment horizontal="distributed"/>
    </xf>
    <xf numFmtId="0" fontId="24" fillId="53" borderId="11" xfId="0" applyFont="1" applyFill="1" applyBorder="1" applyAlignment="1">
      <alignment horizontal="distributed" vertical="center"/>
    </xf>
    <xf numFmtId="0" fontId="25" fillId="53" borderId="11" xfId="0" applyFont="1" applyFill="1" applyBorder="1" applyAlignment="1">
      <alignment horizontal="distributed" vertical="center" wrapText="1"/>
    </xf>
    <xf numFmtId="0" fontId="16" fillId="55" borderId="11" xfId="0" applyFont="1" applyFill="1" applyBorder="1" applyAlignment="1">
      <alignment horizontal="distributed" vertical="center"/>
    </xf>
    <xf numFmtId="0" fontId="25" fillId="55" borderId="11" xfId="0" applyFont="1" applyFill="1" applyBorder="1" applyAlignment="1">
      <alignment horizontal="distributed" vertical="center" wrapText="1"/>
    </xf>
    <xf numFmtId="0" fontId="26" fillId="53" borderId="11" xfId="0" applyFont="1" applyFill="1" applyBorder="1" applyAlignment="1">
      <alignment horizontal="distributed" vertical="center"/>
    </xf>
    <xf numFmtId="0" fontId="26" fillId="53" borderId="11" xfId="0" applyFont="1" applyFill="1" applyBorder="1" applyAlignment="1">
      <alignment horizontal="distributed"/>
    </xf>
    <xf numFmtId="0" fontId="16" fillId="31" borderId="11" xfId="0" applyFont="1" applyFill="1" applyBorder="1" applyAlignment="1">
      <alignment horizontal="distributed" vertical="center"/>
    </xf>
    <xf numFmtId="0" fontId="25" fillId="31" borderId="11" xfId="0" applyFont="1" applyFill="1" applyBorder="1" applyAlignment="1">
      <alignment horizontal="distributed" vertical="center" wrapText="1"/>
    </xf>
    <xf numFmtId="0" fontId="24" fillId="62" borderId="11" xfId="0" applyFont="1" applyFill="1" applyBorder="1" applyAlignment="1">
      <alignment horizontal="distributed" vertical="center"/>
    </xf>
    <xf numFmtId="0" fontId="16" fillId="62" borderId="11" xfId="0" applyFont="1" applyFill="1" applyBorder="1" applyAlignment="1">
      <alignment horizontal="distributed" vertical="center"/>
    </xf>
    <xf numFmtId="0" fontId="25" fillId="62" borderId="11" xfId="0" applyFont="1" applyFill="1" applyBorder="1" applyAlignment="1">
      <alignment horizontal="distributed" vertical="center" wrapText="1"/>
    </xf>
    <xf numFmtId="0" fontId="16" fillId="53" borderId="11" xfId="0" applyFont="1" applyFill="1" applyBorder="1" applyAlignment="1">
      <alignment horizontal="distributed" vertical="center"/>
    </xf>
    <xf numFmtId="0" fontId="16" fillId="63" borderId="11" xfId="0" applyFont="1" applyFill="1" applyBorder="1" applyAlignment="1">
      <alignment horizontal="distributed" vertical="center"/>
    </xf>
    <xf numFmtId="0" fontId="24" fillId="63" borderId="11" xfId="0" applyFont="1" applyFill="1" applyBorder="1" applyAlignment="1">
      <alignment horizontal="distributed"/>
    </xf>
    <xf numFmtId="0" fontId="16" fillId="39" borderId="11" xfId="0" applyFont="1" applyFill="1" applyBorder="1" applyAlignment="1">
      <alignment horizontal="distributed" vertical="center" wrapText="1"/>
    </xf>
    <xf numFmtId="0" fontId="2" fillId="39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/>
    </xf>
    <xf numFmtId="0" fontId="32" fillId="39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18" fillId="63" borderId="11" xfId="0" applyFont="1" applyFill="1" applyBorder="1" applyAlignment="1">
      <alignment horizontal="center" vertical="center"/>
    </xf>
    <xf numFmtId="0" fontId="18" fillId="63" borderId="19" xfId="0" applyFont="1" applyFill="1" applyBorder="1" applyAlignment="1">
      <alignment horizontal="center" vertical="center"/>
    </xf>
    <xf numFmtId="0" fontId="8" fillId="63" borderId="11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/>
    </xf>
    <xf numFmtId="0" fontId="17" fillId="4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29" fillId="36" borderId="17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4" fillId="47" borderId="43" xfId="0" applyFont="1" applyFill="1" applyBorder="1" applyAlignment="1">
      <alignment horizontal="center" vertical="center" wrapText="1"/>
    </xf>
    <xf numFmtId="0" fontId="4" fillId="47" borderId="35" xfId="0" applyFont="1" applyFill="1" applyBorder="1" applyAlignment="1">
      <alignment horizontal="center" vertical="center" wrapText="1"/>
    </xf>
    <xf numFmtId="0" fontId="20" fillId="47" borderId="44" xfId="0" applyFont="1" applyFill="1" applyBorder="1" applyAlignment="1">
      <alignment horizontal="center" vertical="center" wrapText="1"/>
    </xf>
    <xf numFmtId="0" fontId="20" fillId="47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3" fillId="51" borderId="15" xfId="0" applyFont="1" applyFill="1" applyBorder="1" applyAlignment="1">
      <alignment horizontal="center" vertical="center" wrapText="1"/>
    </xf>
    <xf numFmtId="0" fontId="13" fillId="51" borderId="1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4" fillId="37" borderId="43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22" fillId="40" borderId="43" xfId="0" applyFont="1" applyFill="1" applyBorder="1" applyAlignment="1">
      <alignment horizontal="center" vertical="center" wrapText="1"/>
    </xf>
    <xf numFmtId="0" fontId="22" fillId="40" borderId="46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30" fillId="37" borderId="33" xfId="0" applyFont="1" applyFill="1" applyBorder="1" applyAlignment="1">
      <alignment horizontal="center" vertical="center" wrapText="1"/>
    </xf>
    <xf numFmtId="0" fontId="23" fillId="42" borderId="15" xfId="0" applyFont="1" applyFill="1" applyBorder="1" applyAlignment="1">
      <alignment horizontal="center" vertical="center" wrapText="1"/>
    </xf>
    <xf numFmtId="0" fontId="23" fillId="42" borderId="17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22" fillId="40" borderId="47" xfId="0" applyFont="1" applyFill="1" applyBorder="1" applyAlignment="1">
      <alignment horizontal="center" vertical="center" wrapText="1"/>
    </xf>
    <xf numFmtId="0" fontId="22" fillId="40" borderId="4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30" fillId="14" borderId="37" xfId="0" applyFont="1" applyFill="1" applyBorder="1" applyAlignment="1">
      <alignment horizontal="center" vertical="center" wrapText="1"/>
    </xf>
    <xf numFmtId="0" fontId="30" fillId="14" borderId="3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3" fillId="53" borderId="37" xfId="0" applyFont="1" applyFill="1" applyBorder="1" applyAlignment="1">
      <alignment horizontal="center" vertical="center" wrapText="1"/>
    </xf>
    <xf numFmtId="0" fontId="13" fillId="53" borderId="33" xfId="0" applyFont="1" applyFill="1" applyBorder="1" applyAlignment="1">
      <alignment horizontal="center" vertical="center" wrapText="1"/>
    </xf>
    <xf numFmtId="0" fontId="4" fillId="53" borderId="45" xfId="0" applyFont="1" applyFill="1" applyBorder="1" applyAlignment="1">
      <alignment horizontal="center" vertical="center" wrapText="1"/>
    </xf>
    <xf numFmtId="0" fontId="4" fillId="53" borderId="3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" fillId="44" borderId="49" xfId="0" applyFont="1" applyFill="1" applyBorder="1" applyAlignment="1">
      <alignment horizontal="center" vertical="center" wrapText="1"/>
    </xf>
    <xf numFmtId="0" fontId="2" fillId="44" borderId="50" xfId="0" applyFont="1" applyFill="1" applyBorder="1" applyAlignment="1">
      <alignment horizontal="center" vertical="center" wrapText="1"/>
    </xf>
    <xf numFmtId="0" fontId="4" fillId="47" borderId="45" xfId="0" applyFont="1" applyFill="1" applyBorder="1" applyAlignment="1">
      <alignment horizontal="center" vertical="center" wrapText="1"/>
    </xf>
    <xf numFmtId="0" fontId="4" fillId="47" borderId="29" xfId="0" applyFont="1" applyFill="1" applyBorder="1" applyAlignment="1">
      <alignment horizontal="center" vertical="center" wrapText="1"/>
    </xf>
    <xf numFmtId="0" fontId="13" fillId="53" borderId="15" xfId="0" applyFont="1" applyFill="1" applyBorder="1" applyAlignment="1">
      <alignment horizontal="center" vertical="center" wrapText="1"/>
    </xf>
    <xf numFmtId="0" fontId="13" fillId="53" borderId="17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center" vertical="center" wrapText="1"/>
    </xf>
    <xf numFmtId="0" fontId="4" fillId="53" borderId="1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 wrapText="1"/>
    </xf>
    <xf numFmtId="0" fontId="22" fillId="42" borderId="17" xfId="0" applyFont="1" applyFill="1" applyBorder="1" applyAlignment="1">
      <alignment horizontal="center" vertical="center" wrapText="1"/>
    </xf>
    <xf numFmtId="0" fontId="13" fillId="47" borderId="37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4" fillId="51" borderId="45" xfId="0" applyFont="1" applyFill="1" applyBorder="1" applyAlignment="1">
      <alignment horizontal="center" vertical="center" wrapText="1"/>
    </xf>
    <xf numFmtId="0" fontId="4" fillId="51" borderId="46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 wrapText="1"/>
    </xf>
    <xf numFmtId="0" fontId="4" fillId="38" borderId="35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13" fillId="38" borderId="33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0" fillId="47" borderId="37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2" fillId="6" borderId="15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0" fillId="38" borderId="37" xfId="0" applyFont="1" applyFill="1" applyBorder="1" applyAlignment="1">
      <alignment horizontal="center" vertical="center" wrapText="1"/>
    </xf>
    <xf numFmtId="0" fontId="30" fillId="38" borderId="33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31" fillId="6" borderId="1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0" fillId="14" borderId="40" xfId="0" applyFont="1" applyFill="1" applyBorder="1" applyAlignment="1">
      <alignment horizontal="center" vertical="center" wrapText="1"/>
    </xf>
    <xf numFmtId="0" fontId="20" fillId="14" borderId="4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29" fillId="37" borderId="15" xfId="0" applyFont="1" applyFill="1" applyBorder="1" applyAlignment="1">
      <alignment horizontal="center" vertical="center" wrapText="1"/>
    </xf>
    <xf numFmtId="0" fontId="29" fillId="37" borderId="17" xfId="0" applyFont="1" applyFill="1" applyBorder="1" applyAlignment="1">
      <alignment horizontal="center" vertical="center" wrapText="1"/>
    </xf>
    <xf numFmtId="0" fontId="4" fillId="11" borderId="45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center" vertical="center" wrapText="1"/>
    </xf>
    <xf numFmtId="0" fontId="20" fillId="47" borderId="40" xfId="0" applyFont="1" applyFill="1" applyBorder="1" applyAlignment="1">
      <alignment horizontal="center" vertical="center" wrapText="1"/>
    </xf>
    <xf numFmtId="0" fontId="20" fillId="47" borderId="4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/>
    </xf>
    <xf numFmtId="0" fontId="4" fillId="6" borderId="40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0" fontId="4" fillId="11" borderId="41" xfId="0" applyFont="1" applyFill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 wrapText="1"/>
    </xf>
    <xf numFmtId="0" fontId="22" fillId="37" borderId="2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23" fillId="37" borderId="41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zoomScale="73" zoomScaleNormal="73" zoomScalePageLayoutView="0" workbookViewId="0" topLeftCell="C1">
      <selection activeCell="AO4" sqref="AO4:BD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4.7109375" style="0" customWidth="1"/>
    <col min="45" max="45" width="3.7109375" style="0" customWidth="1"/>
    <col min="46" max="46" width="5.00390625" style="0" customWidth="1"/>
    <col min="47" max="47" width="4.8515625" style="0" customWidth="1"/>
    <col min="48" max="48" width="7.57421875" style="0" customWidth="1"/>
    <col min="49" max="49" width="11.140625" style="0" customWidth="1"/>
    <col min="50" max="56" width="3.7109375" style="0" customWidth="1"/>
    <col min="57" max="57" width="4.8515625" style="0" customWidth="1"/>
  </cols>
  <sheetData>
    <row r="1" spans="1:51" ht="15">
      <c r="A1" s="1"/>
      <c r="B1" s="1"/>
      <c r="C1" s="1"/>
      <c r="D1" s="1"/>
      <c r="AO1" s="419" t="s">
        <v>31</v>
      </c>
      <c r="AP1" s="419"/>
      <c r="AQ1" s="419"/>
      <c r="AR1" s="419"/>
      <c r="AS1" s="419"/>
      <c r="AT1" s="419"/>
      <c r="AU1" s="419"/>
      <c r="AV1" s="419"/>
      <c r="AW1" s="419"/>
      <c r="AX1" s="419"/>
      <c r="AY1" s="419"/>
    </row>
    <row r="2" spans="1:57" ht="15">
      <c r="A2" s="1"/>
      <c r="B2" s="1"/>
      <c r="C2" s="1"/>
      <c r="D2" s="1"/>
      <c r="AO2" s="18" t="s">
        <v>67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37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420" t="s">
        <v>262</v>
      </c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</row>
    <row r="5" spans="1:56" ht="15">
      <c r="A5" s="1"/>
      <c r="B5" s="1"/>
      <c r="C5" s="421" t="s">
        <v>32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25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422" t="s">
        <v>114</v>
      </c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422" t="s">
        <v>142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</row>
    <row r="8" spans="1:55" ht="16.5" thickBot="1">
      <c r="A8" s="1"/>
      <c r="B8" s="20"/>
      <c r="C8" s="423" t="s">
        <v>143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2" t="s">
        <v>33</v>
      </c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20"/>
      <c r="BB8" s="20"/>
      <c r="BC8" s="20"/>
    </row>
    <row r="9" spans="1:55" ht="19.5" thickBot="1">
      <c r="A9" s="1"/>
      <c r="B9" s="429" t="s">
        <v>82</v>
      </c>
      <c r="C9" s="429"/>
      <c r="D9" s="429"/>
      <c r="E9" s="429"/>
      <c r="F9" s="429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69"/>
      <c r="U9" s="69"/>
      <c r="V9" s="69"/>
      <c r="W9" s="20"/>
      <c r="X9" s="425" t="s">
        <v>51</v>
      </c>
      <c r="Y9" s="426"/>
      <c r="Z9" s="426"/>
      <c r="AA9" s="426"/>
      <c r="AB9" s="426"/>
      <c r="AC9" s="427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20"/>
      <c r="AO9" s="20"/>
      <c r="AP9" s="20"/>
      <c r="AQ9" s="69"/>
      <c r="AR9" s="20"/>
      <c r="AS9" s="20"/>
      <c r="AT9" s="20"/>
      <c r="AU9" s="20"/>
      <c r="AV9" s="69"/>
      <c r="AW9" s="69"/>
      <c r="AX9" s="69"/>
      <c r="AY9" s="69"/>
      <c r="AZ9" s="69"/>
      <c r="BA9" s="69"/>
      <c r="BB9" s="69"/>
      <c r="BC9" s="69"/>
    </row>
    <row r="10" spans="1:57" ht="81" customHeight="1" thickBot="1">
      <c r="A10" s="428" t="s">
        <v>0</v>
      </c>
      <c r="B10" s="428" t="s">
        <v>1</v>
      </c>
      <c r="C10" s="428" t="s">
        <v>2</v>
      </c>
      <c r="D10" s="428" t="s">
        <v>3</v>
      </c>
      <c r="E10" s="36" t="s">
        <v>120</v>
      </c>
      <c r="F10" s="415" t="s">
        <v>4</v>
      </c>
      <c r="G10" s="416"/>
      <c r="H10" s="417"/>
      <c r="I10" s="71" t="s">
        <v>121</v>
      </c>
      <c r="J10" s="415" t="s">
        <v>5</v>
      </c>
      <c r="K10" s="416"/>
      <c r="L10" s="417"/>
      <c r="M10" s="71" t="s">
        <v>122</v>
      </c>
      <c r="N10" s="415" t="s">
        <v>6</v>
      </c>
      <c r="O10" s="416"/>
      <c r="P10" s="417"/>
      <c r="Q10" s="35" t="s">
        <v>132</v>
      </c>
      <c r="R10" s="415" t="s">
        <v>7</v>
      </c>
      <c r="S10" s="416"/>
      <c r="T10" s="416"/>
      <c r="U10" s="416"/>
      <c r="V10" s="417"/>
      <c r="W10" s="47" t="s">
        <v>123</v>
      </c>
      <c r="X10" s="47" t="s">
        <v>129</v>
      </c>
      <c r="Y10" s="260" t="s">
        <v>8</v>
      </c>
      <c r="Z10" s="35" t="s">
        <v>124</v>
      </c>
      <c r="AA10" s="415" t="s">
        <v>9</v>
      </c>
      <c r="AB10" s="416"/>
      <c r="AC10" s="417"/>
      <c r="AD10" s="47" t="s">
        <v>125</v>
      </c>
      <c r="AE10" s="415" t="s">
        <v>10</v>
      </c>
      <c r="AF10" s="416"/>
      <c r="AG10" s="416"/>
      <c r="AH10" s="418"/>
      <c r="AI10" s="48" t="s">
        <v>126</v>
      </c>
      <c r="AJ10" s="415" t="s">
        <v>11</v>
      </c>
      <c r="AK10" s="416"/>
      <c r="AL10" s="417"/>
      <c r="AM10" s="48" t="s">
        <v>127</v>
      </c>
      <c r="AN10" s="415" t="s">
        <v>12</v>
      </c>
      <c r="AO10" s="416"/>
      <c r="AP10" s="417"/>
      <c r="AQ10" s="36" t="s">
        <v>128</v>
      </c>
      <c r="AR10" s="415" t="s">
        <v>13</v>
      </c>
      <c r="AS10" s="416"/>
      <c r="AT10" s="416"/>
      <c r="AU10" s="418"/>
      <c r="AV10" s="30" t="s">
        <v>130</v>
      </c>
      <c r="AW10" s="415" t="s">
        <v>14</v>
      </c>
      <c r="AX10" s="416"/>
      <c r="AY10" s="417"/>
      <c r="AZ10" s="36" t="s">
        <v>131</v>
      </c>
      <c r="BA10" s="415" t="s">
        <v>15</v>
      </c>
      <c r="BB10" s="416"/>
      <c r="BC10" s="416"/>
      <c r="BD10" s="416"/>
      <c r="BE10" s="29" t="s">
        <v>34</v>
      </c>
    </row>
    <row r="11" spans="1:57" ht="16.5" thickBot="1">
      <c r="A11" s="428"/>
      <c r="B11" s="428"/>
      <c r="C11" s="428"/>
      <c r="D11" s="428"/>
      <c r="E11" s="430" t="s">
        <v>16</v>
      </c>
      <c r="F11" s="430"/>
      <c r="G11" s="430"/>
      <c r="H11" s="430"/>
      <c r="I11" s="430"/>
      <c r="J11" s="431"/>
      <c r="K11" s="431"/>
      <c r="L11" s="431"/>
      <c r="M11" s="431"/>
      <c r="N11" s="430"/>
      <c r="O11" s="430"/>
      <c r="P11" s="430"/>
      <c r="Q11" s="430"/>
      <c r="R11" s="430"/>
      <c r="S11" s="430"/>
      <c r="T11" s="430"/>
      <c r="U11" s="430"/>
      <c r="V11" s="430"/>
      <c r="W11" s="431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1"/>
      <c r="AO11" s="431"/>
      <c r="AP11" s="431"/>
      <c r="AQ11" s="430"/>
      <c r="AR11" s="431"/>
      <c r="AS11" s="431"/>
      <c r="AT11" s="431"/>
      <c r="AU11" s="431"/>
      <c r="AV11" s="430"/>
      <c r="AW11" s="430"/>
      <c r="AX11" s="430"/>
      <c r="AY11" s="430"/>
      <c r="AZ11" s="430"/>
      <c r="BA11" s="430"/>
      <c r="BB11" s="430"/>
      <c r="BC11" s="430"/>
      <c r="BD11" s="430"/>
      <c r="BE11" s="9"/>
    </row>
    <row r="12" spans="1:57" ht="18" customHeight="1" thickBot="1">
      <c r="A12" s="428"/>
      <c r="B12" s="428"/>
      <c r="C12" s="428"/>
      <c r="D12" s="428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53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428"/>
      <c r="B13" s="428"/>
      <c r="C13" s="428"/>
      <c r="D13" s="428"/>
      <c r="E13" s="432" t="s">
        <v>17</v>
      </c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10"/>
    </row>
    <row r="14" spans="1:57" ht="18" customHeight="1" thickBot="1">
      <c r="A14" s="428"/>
      <c r="B14" s="428"/>
      <c r="C14" s="428"/>
      <c r="D14" s="42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/>
      <c r="W14" s="5"/>
      <c r="X14" s="5">
        <v>18</v>
      </c>
      <c r="Y14" s="5">
        <v>19</v>
      </c>
      <c r="Z14" s="5">
        <v>20</v>
      </c>
      <c r="AA14" s="5">
        <v>21</v>
      </c>
      <c r="AB14" s="5">
        <v>22</v>
      </c>
      <c r="AC14" s="5">
        <v>23</v>
      </c>
      <c r="AD14" s="5">
        <v>24</v>
      </c>
      <c r="AE14" s="5">
        <v>25</v>
      </c>
      <c r="AF14" s="5">
        <v>26</v>
      </c>
      <c r="AG14" s="5">
        <v>27</v>
      </c>
      <c r="AH14" s="5">
        <v>28</v>
      </c>
      <c r="AI14" s="5">
        <v>29</v>
      </c>
      <c r="AJ14" s="5">
        <v>30</v>
      </c>
      <c r="AK14" s="5">
        <v>31</v>
      </c>
      <c r="AL14" s="5">
        <v>32</v>
      </c>
      <c r="AM14" s="5">
        <v>33</v>
      </c>
      <c r="AN14" s="5">
        <v>34</v>
      </c>
      <c r="AO14" s="5">
        <v>35</v>
      </c>
      <c r="AP14" s="5">
        <v>36</v>
      </c>
      <c r="AQ14" s="5">
        <v>37</v>
      </c>
      <c r="AR14" s="5">
        <v>38</v>
      </c>
      <c r="AS14" s="5">
        <v>39</v>
      </c>
      <c r="AT14" s="5">
        <v>40</v>
      </c>
      <c r="AU14" s="4">
        <v>41</v>
      </c>
      <c r="AV14" s="30"/>
      <c r="AW14" s="4"/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433" t="s">
        <v>30</v>
      </c>
      <c r="B15" s="436" t="s">
        <v>38</v>
      </c>
      <c r="C15" s="437" t="s">
        <v>54</v>
      </c>
      <c r="D15" s="15" t="s">
        <v>18</v>
      </c>
      <c r="E15" s="70">
        <f>SUM(E17+E33)</f>
        <v>36</v>
      </c>
      <c r="F15" s="70">
        <f aca="true" t="shared" si="0" ref="F15:V15">SUM(F17+F33)</f>
        <v>36</v>
      </c>
      <c r="G15" s="70">
        <f t="shared" si="0"/>
        <v>36</v>
      </c>
      <c r="H15" s="70">
        <f t="shared" si="0"/>
        <v>36</v>
      </c>
      <c r="I15" s="70">
        <f t="shared" si="0"/>
        <v>36</v>
      </c>
      <c r="J15" s="70">
        <f t="shared" si="0"/>
        <v>36</v>
      </c>
      <c r="K15" s="70">
        <f t="shared" si="0"/>
        <v>36</v>
      </c>
      <c r="L15" s="70">
        <f t="shared" si="0"/>
        <v>36</v>
      </c>
      <c r="M15" s="70">
        <f t="shared" si="0"/>
        <v>36</v>
      </c>
      <c r="N15" s="70">
        <f t="shared" si="0"/>
        <v>36</v>
      </c>
      <c r="O15" s="70">
        <f t="shared" si="0"/>
        <v>36</v>
      </c>
      <c r="P15" s="70">
        <f t="shared" si="0"/>
        <v>36</v>
      </c>
      <c r="Q15" s="70">
        <f t="shared" si="0"/>
        <v>36</v>
      </c>
      <c r="R15" s="70">
        <f t="shared" si="0"/>
        <v>36</v>
      </c>
      <c r="S15" s="70">
        <f t="shared" si="0"/>
        <v>36</v>
      </c>
      <c r="T15" s="70">
        <f t="shared" si="0"/>
        <v>36</v>
      </c>
      <c r="U15" s="271">
        <f t="shared" si="0"/>
        <v>36</v>
      </c>
      <c r="V15" s="241">
        <f t="shared" si="0"/>
        <v>612</v>
      </c>
      <c r="W15" s="242"/>
      <c r="X15" s="361">
        <f>X17+X33+X49</f>
        <v>36</v>
      </c>
      <c r="Y15" s="361">
        <f aca="true" t="shared" si="1" ref="Y15:AT15">Y17+Y33+Y49</f>
        <v>36</v>
      </c>
      <c r="Z15" s="361">
        <f t="shared" si="1"/>
        <v>36</v>
      </c>
      <c r="AA15" s="361">
        <f t="shared" si="1"/>
        <v>36</v>
      </c>
      <c r="AB15" s="361">
        <f t="shared" si="1"/>
        <v>36</v>
      </c>
      <c r="AC15" s="361">
        <f t="shared" si="1"/>
        <v>36</v>
      </c>
      <c r="AD15" s="361">
        <f t="shared" si="1"/>
        <v>36</v>
      </c>
      <c r="AE15" s="361">
        <f t="shared" si="1"/>
        <v>36</v>
      </c>
      <c r="AF15" s="361">
        <f t="shared" si="1"/>
        <v>36</v>
      </c>
      <c r="AG15" s="361">
        <f t="shared" si="1"/>
        <v>36</v>
      </c>
      <c r="AH15" s="361">
        <f t="shared" si="1"/>
        <v>36</v>
      </c>
      <c r="AI15" s="361">
        <f t="shared" si="1"/>
        <v>36</v>
      </c>
      <c r="AJ15" s="361">
        <f t="shared" si="1"/>
        <v>36</v>
      </c>
      <c r="AK15" s="361">
        <f t="shared" si="1"/>
        <v>36</v>
      </c>
      <c r="AL15" s="361">
        <f t="shared" si="1"/>
        <v>36</v>
      </c>
      <c r="AM15" s="361">
        <f t="shared" si="1"/>
        <v>36</v>
      </c>
      <c r="AN15" s="361">
        <f t="shared" si="1"/>
        <v>36</v>
      </c>
      <c r="AO15" s="361">
        <f t="shared" si="1"/>
        <v>36</v>
      </c>
      <c r="AP15" s="361">
        <f t="shared" si="1"/>
        <v>36</v>
      </c>
      <c r="AQ15" s="361">
        <f t="shared" si="1"/>
        <v>36</v>
      </c>
      <c r="AR15" s="361">
        <f t="shared" si="1"/>
        <v>36</v>
      </c>
      <c r="AS15" s="361">
        <f t="shared" si="1"/>
        <v>36</v>
      </c>
      <c r="AT15" s="361">
        <f t="shared" si="1"/>
        <v>36</v>
      </c>
      <c r="AU15" s="356">
        <f>SUM(AU17+AU33+AU49)</f>
        <v>36</v>
      </c>
      <c r="AV15" s="404">
        <f>SUM(X15:AU15)</f>
        <v>864</v>
      </c>
      <c r="AW15" s="358">
        <f>V15+AV15</f>
        <v>1476</v>
      </c>
      <c r="AX15" s="130"/>
      <c r="AY15" s="130"/>
      <c r="AZ15" s="130"/>
      <c r="BA15" s="130"/>
      <c r="BB15" s="130"/>
      <c r="BC15" s="130"/>
      <c r="BD15" s="130"/>
      <c r="BE15" s="7" t="e">
        <f>AU15+#REF!</f>
        <v>#REF!</v>
      </c>
    </row>
    <row r="16" spans="1:57" ht="18" customHeight="1" thickBot="1">
      <c r="A16" s="434"/>
      <c r="B16" s="436"/>
      <c r="C16" s="437"/>
      <c r="D16" s="15" t="s">
        <v>19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271"/>
      <c r="V16" s="241"/>
      <c r="W16" s="242"/>
      <c r="X16" s="70">
        <f>X18+X34</f>
        <v>0</v>
      </c>
      <c r="Y16" s="70">
        <f aca="true" t="shared" si="2" ref="Y16:AT16">Y18+Y34</f>
        <v>0</v>
      </c>
      <c r="Z16" s="70">
        <f t="shared" si="2"/>
        <v>0</v>
      </c>
      <c r="AA16" s="70">
        <f t="shared" si="2"/>
        <v>0</v>
      </c>
      <c r="AB16" s="70">
        <f t="shared" si="2"/>
        <v>0</v>
      </c>
      <c r="AC16" s="70">
        <f t="shared" si="2"/>
        <v>0</v>
      </c>
      <c r="AD16" s="70">
        <f t="shared" si="2"/>
        <v>0</v>
      </c>
      <c r="AE16" s="70">
        <f t="shared" si="2"/>
        <v>0</v>
      </c>
      <c r="AF16" s="70">
        <f t="shared" si="2"/>
        <v>0</v>
      </c>
      <c r="AG16" s="70">
        <f t="shared" si="2"/>
        <v>0</v>
      </c>
      <c r="AH16" s="70">
        <f t="shared" si="2"/>
        <v>0</v>
      </c>
      <c r="AI16" s="70">
        <f t="shared" si="2"/>
        <v>0</v>
      </c>
      <c r="AJ16" s="70">
        <f t="shared" si="2"/>
        <v>0</v>
      </c>
      <c r="AK16" s="70">
        <f t="shared" si="2"/>
        <v>0</v>
      </c>
      <c r="AL16" s="70">
        <f t="shared" si="2"/>
        <v>0</v>
      </c>
      <c r="AM16" s="70">
        <f t="shared" si="2"/>
        <v>0</v>
      </c>
      <c r="AN16" s="70">
        <f t="shared" si="2"/>
        <v>0</v>
      </c>
      <c r="AO16" s="70">
        <f t="shared" si="2"/>
        <v>0</v>
      </c>
      <c r="AP16" s="70">
        <f t="shared" si="2"/>
        <v>0</v>
      </c>
      <c r="AQ16" s="70">
        <f t="shared" si="2"/>
        <v>0</v>
      </c>
      <c r="AR16" s="70">
        <f t="shared" si="2"/>
        <v>0</v>
      </c>
      <c r="AS16" s="70">
        <f t="shared" si="2"/>
        <v>0</v>
      </c>
      <c r="AT16" s="271">
        <f t="shared" si="2"/>
        <v>0</v>
      </c>
      <c r="AU16" s="356">
        <f>SUM(AU18+AU34+AU50)</f>
        <v>0</v>
      </c>
      <c r="AV16" s="404">
        <f>SUM(X16:AU16)</f>
        <v>0</v>
      </c>
      <c r="AW16" s="358">
        <f>V16+AV16</f>
        <v>0</v>
      </c>
      <c r="AX16" s="130"/>
      <c r="AY16" s="130"/>
      <c r="AZ16" s="130"/>
      <c r="BA16" s="130"/>
      <c r="BB16" s="130"/>
      <c r="BC16" s="130"/>
      <c r="BD16" s="130"/>
      <c r="BE16" s="7" t="e">
        <f>AU16+#REF!</f>
        <v>#REF!</v>
      </c>
    </row>
    <row r="17" spans="1:57" ht="18" customHeight="1" thickBot="1">
      <c r="A17" s="434"/>
      <c r="B17" s="438" t="s">
        <v>55</v>
      </c>
      <c r="C17" s="439" t="s">
        <v>25</v>
      </c>
      <c r="D17" s="32" t="s">
        <v>18</v>
      </c>
      <c r="E17" s="33">
        <f aca="true" t="shared" si="3" ref="E17:V17">E19+E21+E23+E25+E27+E29+E31</f>
        <v>22</v>
      </c>
      <c r="F17" s="33">
        <f t="shared" si="3"/>
        <v>22</v>
      </c>
      <c r="G17" s="33">
        <f t="shared" si="3"/>
        <v>24</v>
      </c>
      <c r="H17" s="33">
        <f t="shared" si="3"/>
        <v>22</v>
      </c>
      <c r="I17" s="33">
        <f t="shared" si="3"/>
        <v>24</v>
      </c>
      <c r="J17" s="33">
        <f t="shared" si="3"/>
        <v>22</v>
      </c>
      <c r="K17" s="33">
        <f t="shared" si="3"/>
        <v>24</v>
      </c>
      <c r="L17" s="33">
        <f t="shared" si="3"/>
        <v>22</v>
      </c>
      <c r="M17" s="33">
        <f t="shared" si="3"/>
        <v>24</v>
      </c>
      <c r="N17" s="33">
        <f t="shared" si="3"/>
        <v>22</v>
      </c>
      <c r="O17" s="33">
        <f t="shared" si="3"/>
        <v>24</v>
      </c>
      <c r="P17" s="33">
        <f t="shared" si="3"/>
        <v>22</v>
      </c>
      <c r="Q17" s="33">
        <f t="shared" si="3"/>
        <v>24</v>
      </c>
      <c r="R17" s="33">
        <f t="shared" si="3"/>
        <v>22</v>
      </c>
      <c r="S17" s="33">
        <f t="shared" si="3"/>
        <v>24</v>
      </c>
      <c r="T17" s="33">
        <f t="shared" si="3"/>
        <v>22</v>
      </c>
      <c r="U17" s="33">
        <f t="shared" si="3"/>
        <v>22</v>
      </c>
      <c r="V17" s="159">
        <f t="shared" si="3"/>
        <v>388</v>
      </c>
      <c r="W17" s="242"/>
      <c r="X17" s="33">
        <f>X19+X21+X23+X25+X27+X29+X31</f>
        <v>20</v>
      </c>
      <c r="Y17" s="33">
        <f aca="true" t="shared" si="4" ref="Y17:AS18">Y19+Y21+Y23+Y25+Y27+Y29+Y31</f>
        <v>22</v>
      </c>
      <c r="Z17" s="33">
        <f t="shared" si="4"/>
        <v>20</v>
      </c>
      <c r="AA17" s="33">
        <f t="shared" si="4"/>
        <v>22</v>
      </c>
      <c r="AB17" s="33">
        <f t="shared" si="4"/>
        <v>22</v>
      </c>
      <c r="AC17" s="33">
        <f t="shared" si="4"/>
        <v>20</v>
      </c>
      <c r="AD17" s="33">
        <f t="shared" si="4"/>
        <v>20</v>
      </c>
      <c r="AE17" s="33">
        <f t="shared" si="4"/>
        <v>20</v>
      </c>
      <c r="AF17" s="33">
        <f t="shared" si="4"/>
        <v>20</v>
      </c>
      <c r="AG17" s="33">
        <f t="shared" si="4"/>
        <v>20</v>
      </c>
      <c r="AH17" s="33">
        <f t="shared" si="4"/>
        <v>22</v>
      </c>
      <c r="AI17" s="33">
        <f t="shared" si="4"/>
        <v>20</v>
      </c>
      <c r="AJ17" s="33">
        <f t="shared" si="4"/>
        <v>22</v>
      </c>
      <c r="AK17" s="33">
        <f t="shared" si="4"/>
        <v>20</v>
      </c>
      <c r="AL17" s="33">
        <f t="shared" si="4"/>
        <v>20</v>
      </c>
      <c r="AM17" s="33">
        <f t="shared" si="4"/>
        <v>18</v>
      </c>
      <c r="AN17" s="33">
        <f t="shared" si="4"/>
        <v>22</v>
      </c>
      <c r="AO17" s="33">
        <f t="shared" si="4"/>
        <v>20</v>
      </c>
      <c r="AP17" s="33">
        <f t="shared" si="4"/>
        <v>20</v>
      </c>
      <c r="AQ17" s="33">
        <f t="shared" si="4"/>
        <v>24</v>
      </c>
      <c r="AR17" s="33">
        <f t="shared" si="4"/>
        <v>24</v>
      </c>
      <c r="AS17" s="33">
        <f t="shared" si="4"/>
        <v>24</v>
      </c>
      <c r="AT17" s="352">
        <f>SUM(AT19+AT21+AT23+AT25+AT27+AT29+AT31)</f>
        <v>36</v>
      </c>
      <c r="AU17" s="359">
        <f>AU19+AU21+AU23+AU25+AU27+AU29+AU31</f>
        <v>0</v>
      </c>
      <c r="AV17" s="404">
        <f>SUM(AV19+AV21+AV23+AV25+AV27+AV29+AV31)</f>
        <v>498</v>
      </c>
      <c r="AW17" s="358">
        <f>V17+AV17</f>
        <v>886</v>
      </c>
      <c r="AX17" s="130"/>
      <c r="AY17" s="130"/>
      <c r="AZ17" s="130"/>
      <c r="BA17" s="130"/>
      <c r="BB17" s="130"/>
      <c r="BC17" s="130"/>
      <c r="BD17" s="130"/>
      <c r="BE17" s="7" t="e">
        <f>AU17+#REF!</f>
        <v>#REF!</v>
      </c>
    </row>
    <row r="18" spans="1:57" ht="18" customHeight="1" thickBot="1">
      <c r="A18" s="434"/>
      <c r="B18" s="438"/>
      <c r="C18" s="439"/>
      <c r="D18" s="32" t="s">
        <v>19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48"/>
      <c r="W18" s="242"/>
      <c r="X18" s="33">
        <f aca="true" t="shared" si="5" ref="X18:AQ18">X20+X22+X24+X26+X28+X30+X32</f>
        <v>0</v>
      </c>
      <c r="Y18" s="33">
        <f t="shared" si="5"/>
        <v>0</v>
      </c>
      <c r="Z18" s="33">
        <f t="shared" si="5"/>
        <v>0</v>
      </c>
      <c r="AA18" s="33">
        <f t="shared" si="5"/>
        <v>0</v>
      </c>
      <c r="AB18" s="33">
        <f t="shared" si="5"/>
        <v>0</v>
      </c>
      <c r="AC18" s="33">
        <f t="shared" si="5"/>
        <v>0</v>
      </c>
      <c r="AD18" s="33">
        <f t="shared" si="5"/>
        <v>0</v>
      </c>
      <c r="AE18" s="33">
        <f t="shared" si="5"/>
        <v>0</v>
      </c>
      <c r="AF18" s="33">
        <f t="shared" si="5"/>
        <v>0</v>
      </c>
      <c r="AG18" s="33">
        <f t="shared" si="5"/>
        <v>0</v>
      </c>
      <c r="AH18" s="33">
        <f t="shared" si="5"/>
        <v>0</v>
      </c>
      <c r="AI18" s="33">
        <f t="shared" si="5"/>
        <v>0</v>
      </c>
      <c r="AJ18" s="33">
        <f t="shared" si="5"/>
        <v>0</v>
      </c>
      <c r="AK18" s="33">
        <f t="shared" si="5"/>
        <v>0</v>
      </c>
      <c r="AL18" s="33">
        <f t="shared" si="5"/>
        <v>0</v>
      </c>
      <c r="AM18" s="33">
        <f t="shared" si="5"/>
        <v>0</v>
      </c>
      <c r="AN18" s="33">
        <f t="shared" si="5"/>
        <v>0</v>
      </c>
      <c r="AO18" s="33">
        <f t="shared" si="5"/>
        <v>0</v>
      </c>
      <c r="AP18" s="33">
        <f t="shared" si="5"/>
        <v>0</v>
      </c>
      <c r="AQ18" s="33">
        <f t="shared" si="5"/>
        <v>0</v>
      </c>
      <c r="AR18" s="33">
        <f t="shared" si="4"/>
        <v>0</v>
      </c>
      <c r="AS18" s="352">
        <f t="shared" si="4"/>
        <v>0</v>
      </c>
      <c r="AT18" s="352">
        <f>SUM(AT20+AT22+AT24+AT26+AT28+AT30+AT32)</f>
        <v>0</v>
      </c>
      <c r="AU18" s="359">
        <f>SUM(AU20+AU22+AU24+AU26+AU28+AU30+AU32)</f>
        <v>0</v>
      </c>
      <c r="AV18" s="403"/>
      <c r="AW18" s="358"/>
      <c r="AX18" s="130"/>
      <c r="AY18" s="130"/>
      <c r="AZ18" s="130"/>
      <c r="BA18" s="130"/>
      <c r="BB18" s="130"/>
      <c r="BC18" s="130"/>
      <c r="BD18" s="130"/>
      <c r="BE18" s="7" t="e">
        <f>AU18+#REF!</f>
        <v>#REF!</v>
      </c>
    </row>
    <row r="19" spans="1:57" ht="18" customHeight="1" thickBot="1">
      <c r="A19" s="434"/>
      <c r="B19" s="440" t="s">
        <v>102</v>
      </c>
      <c r="C19" s="440" t="s">
        <v>22</v>
      </c>
      <c r="D19" s="12" t="s">
        <v>18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24">
        <v>2</v>
      </c>
      <c r="V19" s="149">
        <f>SUM(E19:U19)</f>
        <v>34</v>
      </c>
      <c r="W19" s="242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357">
        <v>18</v>
      </c>
      <c r="AU19" s="139"/>
      <c r="AV19" s="404">
        <f>SUM(X19:AU19)</f>
        <v>62</v>
      </c>
      <c r="AW19" s="358">
        <f>AV19+V19</f>
        <v>96</v>
      </c>
      <c r="AX19" s="130"/>
      <c r="AY19" s="130"/>
      <c r="AZ19" s="130"/>
      <c r="BA19" s="130"/>
      <c r="BB19" s="130"/>
      <c r="BC19" s="130"/>
      <c r="BD19" s="130"/>
      <c r="BE19" s="7" t="e">
        <f>AU19+#REF!</f>
        <v>#REF!</v>
      </c>
    </row>
    <row r="20" spans="1:57" ht="18" customHeight="1" thickBot="1">
      <c r="A20" s="434"/>
      <c r="B20" s="440"/>
      <c r="C20" s="440"/>
      <c r="D20" s="12" t="s">
        <v>19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49"/>
      <c r="W20" s="242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64"/>
      <c r="AS20" s="24"/>
      <c r="AT20" s="265"/>
      <c r="AU20" s="354"/>
      <c r="AV20" s="403"/>
      <c r="AW20" s="358"/>
      <c r="AX20" s="130"/>
      <c r="AY20" s="130"/>
      <c r="AZ20" s="130"/>
      <c r="BA20" s="130"/>
      <c r="BB20" s="130"/>
      <c r="BC20" s="130"/>
      <c r="BD20" s="130"/>
      <c r="BE20" s="7" t="e">
        <f>AU20+#REF!</f>
        <v>#REF!</v>
      </c>
    </row>
    <row r="21" spans="1:57" ht="18" customHeight="1" thickBot="1">
      <c r="A21" s="434"/>
      <c r="B21" s="440" t="s">
        <v>103</v>
      </c>
      <c r="C21" s="413" t="s">
        <v>23</v>
      </c>
      <c r="D21" s="12" t="s">
        <v>18</v>
      </c>
      <c r="E21" s="24">
        <v>4</v>
      </c>
      <c r="F21" s="24">
        <v>2</v>
      </c>
      <c r="G21" s="24">
        <v>4</v>
      </c>
      <c r="H21" s="24">
        <v>2</v>
      </c>
      <c r="I21" s="24">
        <v>2</v>
      </c>
      <c r="J21" s="24">
        <v>2</v>
      </c>
      <c r="K21" s="24">
        <v>4</v>
      </c>
      <c r="L21" s="24">
        <v>2</v>
      </c>
      <c r="M21" s="24">
        <v>4</v>
      </c>
      <c r="N21" s="24">
        <v>2</v>
      </c>
      <c r="O21" s="24">
        <v>4</v>
      </c>
      <c r="P21" s="24">
        <v>2</v>
      </c>
      <c r="Q21" s="24">
        <v>4</v>
      </c>
      <c r="R21" s="24">
        <v>2</v>
      </c>
      <c r="S21" s="24">
        <v>4</v>
      </c>
      <c r="T21" s="24">
        <v>3</v>
      </c>
      <c r="U21" s="24">
        <v>4</v>
      </c>
      <c r="V21" s="149">
        <f>SUM(E21:U21)</f>
        <v>51</v>
      </c>
      <c r="W21" s="242"/>
      <c r="X21" s="24">
        <v>2</v>
      </c>
      <c r="Y21" s="24">
        <v>4</v>
      </c>
      <c r="Z21" s="24">
        <v>2</v>
      </c>
      <c r="AA21" s="24">
        <v>4</v>
      </c>
      <c r="AB21" s="24">
        <v>2</v>
      </c>
      <c r="AC21" s="24">
        <v>2</v>
      </c>
      <c r="AD21" s="24">
        <v>4</v>
      </c>
      <c r="AE21" s="24">
        <v>4</v>
      </c>
      <c r="AF21" s="24">
        <v>4</v>
      </c>
      <c r="AG21" s="24">
        <v>2</v>
      </c>
      <c r="AH21" s="24">
        <v>4</v>
      </c>
      <c r="AI21" s="24">
        <v>2</v>
      </c>
      <c r="AJ21" s="24">
        <v>2</v>
      </c>
      <c r="AK21" s="24">
        <v>2</v>
      </c>
      <c r="AL21" s="24">
        <v>2</v>
      </c>
      <c r="AM21" s="24">
        <v>2</v>
      </c>
      <c r="AN21" s="24">
        <v>4</v>
      </c>
      <c r="AO21" s="24">
        <v>2</v>
      </c>
      <c r="AP21" s="24">
        <v>4</v>
      </c>
      <c r="AQ21" s="24">
        <v>4</v>
      </c>
      <c r="AR21" s="24">
        <v>4</v>
      </c>
      <c r="AS21" s="24">
        <v>4</v>
      </c>
      <c r="AT21" s="265"/>
      <c r="AU21" s="354"/>
      <c r="AV21" s="404">
        <f>SUM(X21:AU21)</f>
        <v>66</v>
      </c>
      <c r="AW21" s="411">
        <f>AV21+V21</f>
        <v>117</v>
      </c>
      <c r="AX21" s="130"/>
      <c r="AY21" s="130"/>
      <c r="AZ21" s="130"/>
      <c r="BA21" s="130"/>
      <c r="BB21" s="130"/>
      <c r="BC21" s="130"/>
      <c r="BD21" s="130"/>
      <c r="BE21" s="7" t="e">
        <f>AU21+#REF!</f>
        <v>#REF!</v>
      </c>
    </row>
    <row r="22" spans="1:57" ht="18" customHeight="1" thickBot="1">
      <c r="A22" s="434"/>
      <c r="B22" s="440"/>
      <c r="C22" s="414"/>
      <c r="D22" s="12" t="s">
        <v>19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49"/>
      <c r="W22" s="242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65"/>
      <c r="AU22" s="354"/>
      <c r="AV22" s="403"/>
      <c r="AW22" s="358"/>
      <c r="AX22" s="130"/>
      <c r="AY22" s="130"/>
      <c r="AZ22" s="130"/>
      <c r="BA22" s="130"/>
      <c r="BB22" s="130"/>
      <c r="BC22" s="130"/>
      <c r="BD22" s="130"/>
      <c r="BE22" s="7" t="e">
        <f>AU22+#REF!</f>
        <v>#REF!</v>
      </c>
    </row>
    <row r="23" spans="1:57" ht="18" customHeight="1" thickBot="1">
      <c r="A23" s="434"/>
      <c r="B23" s="440" t="s">
        <v>104</v>
      </c>
      <c r="C23" s="413" t="s">
        <v>24</v>
      </c>
      <c r="D23" s="12" t="s">
        <v>18</v>
      </c>
      <c r="E23" s="24">
        <v>2</v>
      </c>
      <c r="F23" s="24">
        <v>2</v>
      </c>
      <c r="G23" s="24">
        <v>4</v>
      </c>
      <c r="H23" s="24">
        <v>2</v>
      </c>
      <c r="I23" s="24">
        <v>4</v>
      </c>
      <c r="J23" s="24">
        <v>4</v>
      </c>
      <c r="K23" s="24">
        <v>2</v>
      </c>
      <c r="L23" s="24">
        <v>4</v>
      </c>
      <c r="M23" s="24">
        <v>2</v>
      </c>
      <c r="N23" s="24">
        <v>4</v>
      </c>
      <c r="O23" s="24">
        <v>2</v>
      </c>
      <c r="P23" s="24">
        <v>4</v>
      </c>
      <c r="Q23" s="24">
        <v>4</v>
      </c>
      <c r="R23" s="24">
        <v>4</v>
      </c>
      <c r="S23" s="24">
        <v>2</v>
      </c>
      <c r="T23" s="24">
        <v>3</v>
      </c>
      <c r="U23" s="24">
        <v>2</v>
      </c>
      <c r="V23" s="149">
        <f>SUM(E23:U23)</f>
        <v>51</v>
      </c>
      <c r="W23" s="242"/>
      <c r="X23" s="24">
        <v>4</v>
      </c>
      <c r="Y23" s="24">
        <v>2</v>
      </c>
      <c r="Z23" s="24">
        <v>4</v>
      </c>
      <c r="AA23" s="24">
        <v>2</v>
      </c>
      <c r="AB23" s="24">
        <v>4</v>
      </c>
      <c r="AC23" s="24">
        <v>2</v>
      </c>
      <c r="AD23" s="24">
        <v>2</v>
      </c>
      <c r="AE23" s="24">
        <v>2</v>
      </c>
      <c r="AF23" s="24">
        <v>2</v>
      </c>
      <c r="AG23" s="24">
        <v>2</v>
      </c>
      <c r="AH23" s="24">
        <v>4</v>
      </c>
      <c r="AI23" s="24">
        <v>2</v>
      </c>
      <c r="AJ23" s="24">
        <v>4</v>
      </c>
      <c r="AK23" s="24">
        <v>2</v>
      </c>
      <c r="AL23" s="24">
        <v>2</v>
      </c>
      <c r="AM23" s="24">
        <v>2</v>
      </c>
      <c r="AN23" s="24">
        <v>4</v>
      </c>
      <c r="AO23" s="24">
        <v>4</v>
      </c>
      <c r="AP23" s="24">
        <v>4</v>
      </c>
      <c r="AQ23" s="24">
        <v>4</v>
      </c>
      <c r="AR23" s="24">
        <v>4</v>
      </c>
      <c r="AS23" s="24">
        <v>4</v>
      </c>
      <c r="AT23" s="265"/>
      <c r="AU23" s="354"/>
      <c r="AV23" s="404">
        <f>SUM(X23:AU23)</f>
        <v>66</v>
      </c>
      <c r="AW23" s="358">
        <f>AV23+V23</f>
        <v>117</v>
      </c>
      <c r="AX23" s="130"/>
      <c r="AY23" s="130"/>
      <c r="AZ23" s="130"/>
      <c r="BA23" s="130"/>
      <c r="BB23" s="130"/>
      <c r="BC23" s="130"/>
      <c r="BD23" s="130"/>
      <c r="BE23" s="7" t="e">
        <f>AU23+#REF!</f>
        <v>#REF!</v>
      </c>
    </row>
    <row r="24" spans="1:57" ht="18" customHeight="1" thickBot="1">
      <c r="A24" s="434"/>
      <c r="B24" s="440"/>
      <c r="C24" s="414"/>
      <c r="D24" s="12" t="s">
        <v>19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49"/>
      <c r="W24" s="242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65"/>
      <c r="AU24" s="354"/>
      <c r="AV24" s="403"/>
      <c r="AW24" s="358"/>
      <c r="AX24" s="130"/>
      <c r="AY24" s="130"/>
      <c r="AZ24" s="130"/>
      <c r="BA24" s="130"/>
      <c r="BB24" s="130"/>
      <c r="BC24" s="130"/>
      <c r="BD24" s="130"/>
      <c r="BE24" s="7" t="e">
        <f>AU24+#REF!</f>
        <v>#REF!</v>
      </c>
    </row>
    <row r="25" spans="1:57" ht="18" customHeight="1" thickBot="1">
      <c r="A25" s="434"/>
      <c r="B25" s="440" t="s">
        <v>105</v>
      </c>
      <c r="C25" s="413" t="s">
        <v>106</v>
      </c>
      <c r="D25" s="12" t="s">
        <v>18</v>
      </c>
      <c r="E25" s="24">
        <v>6</v>
      </c>
      <c r="F25" s="24">
        <v>6</v>
      </c>
      <c r="G25" s="24">
        <v>6</v>
      </c>
      <c r="H25" s="24">
        <v>6</v>
      </c>
      <c r="I25" s="24">
        <v>6</v>
      </c>
      <c r="J25" s="24">
        <v>6</v>
      </c>
      <c r="K25" s="24">
        <v>6</v>
      </c>
      <c r="L25" s="24">
        <v>6</v>
      </c>
      <c r="M25" s="24">
        <v>6</v>
      </c>
      <c r="N25" s="24">
        <v>6</v>
      </c>
      <c r="O25" s="24">
        <v>6</v>
      </c>
      <c r="P25" s="24">
        <v>6</v>
      </c>
      <c r="Q25" s="24">
        <v>6</v>
      </c>
      <c r="R25" s="24">
        <v>6</v>
      </c>
      <c r="S25" s="24">
        <v>6</v>
      </c>
      <c r="T25" s="24">
        <v>6</v>
      </c>
      <c r="U25" s="24">
        <v>6</v>
      </c>
      <c r="V25" s="149">
        <f>SUM(E25:U25)</f>
        <v>102</v>
      </c>
      <c r="W25" s="242"/>
      <c r="X25" s="24">
        <v>6</v>
      </c>
      <c r="Y25" s="24">
        <v>6</v>
      </c>
      <c r="Z25" s="24">
        <v>6</v>
      </c>
      <c r="AA25" s="24">
        <v>6</v>
      </c>
      <c r="AB25" s="24">
        <v>6</v>
      </c>
      <c r="AC25" s="24">
        <v>6</v>
      </c>
      <c r="AD25" s="24">
        <v>6</v>
      </c>
      <c r="AE25" s="24">
        <v>6</v>
      </c>
      <c r="AF25" s="24">
        <v>6</v>
      </c>
      <c r="AG25" s="24">
        <v>8</v>
      </c>
      <c r="AH25" s="24">
        <v>6</v>
      </c>
      <c r="AI25" s="24">
        <v>6</v>
      </c>
      <c r="AJ25" s="24">
        <v>6</v>
      </c>
      <c r="AK25" s="24">
        <v>6</v>
      </c>
      <c r="AL25" s="24">
        <v>6</v>
      </c>
      <c r="AM25" s="24">
        <v>4</v>
      </c>
      <c r="AN25" s="24">
        <v>6</v>
      </c>
      <c r="AO25" s="24">
        <v>6</v>
      </c>
      <c r="AP25" s="24">
        <v>6</v>
      </c>
      <c r="AQ25" s="24">
        <v>6</v>
      </c>
      <c r="AR25" s="24">
        <v>6</v>
      </c>
      <c r="AS25" s="24">
        <v>6</v>
      </c>
      <c r="AT25" s="73">
        <v>18</v>
      </c>
      <c r="AU25" s="355"/>
      <c r="AV25" s="404">
        <f>SUM(X25:AU25)</f>
        <v>150</v>
      </c>
      <c r="AW25" s="358">
        <f>AV25+V25</f>
        <v>252</v>
      </c>
      <c r="AX25" s="130"/>
      <c r="AY25" s="130"/>
      <c r="AZ25" s="130"/>
      <c r="BA25" s="130"/>
      <c r="BB25" s="130"/>
      <c r="BC25" s="130"/>
      <c r="BD25" s="130"/>
      <c r="BE25" s="7" t="e">
        <f>AU25+#REF!</f>
        <v>#REF!</v>
      </c>
    </row>
    <row r="26" spans="1:57" ht="18" customHeight="1" thickBot="1">
      <c r="A26" s="434"/>
      <c r="B26" s="440"/>
      <c r="C26" s="414"/>
      <c r="D26" s="12" t="s">
        <v>19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49"/>
      <c r="W26" s="242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65"/>
      <c r="AU26" s="354"/>
      <c r="AV26" s="403"/>
      <c r="AW26" s="358"/>
      <c r="AX26" s="130"/>
      <c r="AY26" s="130"/>
      <c r="AZ26" s="130"/>
      <c r="BA26" s="130"/>
      <c r="BB26" s="130"/>
      <c r="BC26" s="130"/>
      <c r="BD26" s="130"/>
      <c r="BE26" s="7" t="e">
        <f>AU26+#REF!</f>
        <v>#REF!</v>
      </c>
    </row>
    <row r="27" spans="1:57" ht="18" customHeight="1" thickBot="1">
      <c r="A27" s="434"/>
      <c r="B27" s="440" t="s">
        <v>107</v>
      </c>
      <c r="C27" s="413" t="s">
        <v>57</v>
      </c>
      <c r="D27" s="12" t="s">
        <v>18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4">
        <v>4</v>
      </c>
      <c r="L27" s="24">
        <v>4</v>
      </c>
      <c r="M27" s="24">
        <v>4</v>
      </c>
      <c r="N27" s="24">
        <v>4</v>
      </c>
      <c r="O27" s="24">
        <v>4</v>
      </c>
      <c r="P27" s="24">
        <v>4</v>
      </c>
      <c r="Q27" s="24">
        <v>2</v>
      </c>
      <c r="R27" s="24">
        <v>4</v>
      </c>
      <c r="S27" s="24">
        <v>4</v>
      </c>
      <c r="T27" s="24">
        <v>4</v>
      </c>
      <c r="U27" s="24">
        <v>3</v>
      </c>
      <c r="V27" s="149">
        <f>SUM(E27:U27)</f>
        <v>65</v>
      </c>
      <c r="W27" s="242"/>
      <c r="X27" s="24">
        <v>2</v>
      </c>
      <c r="Y27" s="24">
        <v>2</v>
      </c>
      <c r="Z27" s="24">
        <v>2</v>
      </c>
      <c r="AA27" s="24">
        <v>4</v>
      </c>
      <c r="AB27" s="24">
        <v>4</v>
      </c>
      <c r="AC27" s="24">
        <v>2</v>
      </c>
      <c r="AD27" s="24">
        <v>2</v>
      </c>
      <c r="AE27" s="24">
        <v>2</v>
      </c>
      <c r="AF27" s="24">
        <v>2</v>
      </c>
      <c r="AG27" s="24">
        <v>2</v>
      </c>
      <c r="AH27" s="24">
        <v>2</v>
      </c>
      <c r="AI27" s="24">
        <v>2</v>
      </c>
      <c r="AJ27" s="24">
        <v>2</v>
      </c>
      <c r="AK27" s="24">
        <v>2</v>
      </c>
      <c r="AL27" s="24">
        <v>2</v>
      </c>
      <c r="AM27" s="24">
        <v>2</v>
      </c>
      <c r="AN27" s="24">
        <v>2</v>
      </c>
      <c r="AO27" s="24">
        <v>2</v>
      </c>
      <c r="AP27" s="24">
        <v>2</v>
      </c>
      <c r="AQ27" s="24">
        <v>4</v>
      </c>
      <c r="AR27" s="24">
        <v>4</v>
      </c>
      <c r="AS27" s="24">
        <v>2</v>
      </c>
      <c r="AT27" s="265"/>
      <c r="AU27" s="354"/>
      <c r="AV27" s="404">
        <f>SUM(X27:AU27)</f>
        <v>52</v>
      </c>
      <c r="AW27" s="358">
        <f>AV27+V27</f>
        <v>117</v>
      </c>
      <c r="AX27" s="130"/>
      <c r="AY27" s="130"/>
      <c r="AZ27" s="130"/>
      <c r="BA27" s="130"/>
      <c r="BB27" s="130"/>
      <c r="BC27" s="130"/>
      <c r="BD27" s="130"/>
      <c r="BE27" s="7" t="e">
        <f>AU27+#REF!</f>
        <v>#REF!</v>
      </c>
    </row>
    <row r="28" spans="1:57" ht="18" customHeight="1" thickBot="1">
      <c r="A28" s="434"/>
      <c r="B28" s="440"/>
      <c r="C28" s="414"/>
      <c r="D28" s="12" t="s">
        <v>19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49"/>
      <c r="W28" s="242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65"/>
      <c r="AU28" s="354"/>
      <c r="AV28" s="403"/>
      <c r="AW28" s="358"/>
      <c r="AX28" s="130"/>
      <c r="AY28" s="130"/>
      <c r="AZ28" s="130"/>
      <c r="BA28" s="130"/>
      <c r="BB28" s="130"/>
      <c r="BC28" s="130"/>
      <c r="BD28" s="130"/>
      <c r="BE28" s="7" t="e">
        <f>AU28+#REF!</f>
        <v>#REF!</v>
      </c>
    </row>
    <row r="29" spans="1:57" ht="18" customHeight="1" thickBot="1">
      <c r="A29" s="434"/>
      <c r="B29" s="440" t="s">
        <v>108</v>
      </c>
      <c r="C29" s="413" t="s">
        <v>26</v>
      </c>
      <c r="D29" s="12" t="s">
        <v>18</v>
      </c>
      <c r="E29" s="24">
        <v>2</v>
      </c>
      <c r="F29" s="24">
        <v>4</v>
      </c>
      <c r="G29" s="24">
        <v>2</v>
      </c>
      <c r="H29" s="24">
        <v>4</v>
      </c>
      <c r="I29" s="24">
        <v>4</v>
      </c>
      <c r="J29" s="24">
        <v>2</v>
      </c>
      <c r="K29" s="24">
        <v>4</v>
      </c>
      <c r="L29" s="24">
        <v>2</v>
      </c>
      <c r="M29" s="24">
        <v>4</v>
      </c>
      <c r="N29" s="24">
        <v>2</v>
      </c>
      <c r="O29" s="24">
        <v>4</v>
      </c>
      <c r="P29" s="24">
        <v>2</v>
      </c>
      <c r="Q29" s="24">
        <v>4</v>
      </c>
      <c r="R29" s="24">
        <v>2</v>
      </c>
      <c r="S29" s="24">
        <v>4</v>
      </c>
      <c r="T29" s="24">
        <v>2</v>
      </c>
      <c r="U29" s="24">
        <v>3</v>
      </c>
      <c r="V29" s="149">
        <f>SUM(E29:U29)</f>
        <v>51</v>
      </c>
      <c r="W29" s="242"/>
      <c r="X29" s="24">
        <v>2</v>
      </c>
      <c r="Y29" s="24">
        <v>4</v>
      </c>
      <c r="Z29" s="24">
        <v>2</v>
      </c>
      <c r="AA29" s="24">
        <v>4</v>
      </c>
      <c r="AB29" s="24">
        <v>2</v>
      </c>
      <c r="AC29" s="24">
        <v>4</v>
      </c>
      <c r="AD29" s="24">
        <v>2</v>
      </c>
      <c r="AE29" s="24">
        <v>4</v>
      </c>
      <c r="AF29" s="24">
        <v>2</v>
      </c>
      <c r="AG29" s="24">
        <v>2</v>
      </c>
      <c r="AH29" s="24">
        <v>2</v>
      </c>
      <c r="AI29" s="24">
        <v>4</v>
      </c>
      <c r="AJ29" s="24">
        <v>4</v>
      </c>
      <c r="AK29" s="24">
        <v>4</v>
      </c>
      <c r="AL29" s="24">
        <v>4</v>
      </c>
      <c r="AM29" s="24">
        <v>4</v>
      </c>
      <c r="AN29" s="24">
        <v>2</v>
      </c>
      <c r="AO29" s="24">
        <v>2</v>
      </c>
      <c r="AP29" s="24">
        <v>2</v>
      </c>
      <c r="AQ29" s="24">
        <v>4</v>
      </c>
      <c r="AR29" s="24">
        <v>2</v>
      </c>
      <c r="AS29" s="24">
        <v>4</v>
      </c>
      <c r="AT29" s="265"/>
      <c r="AU29" s="354"/>
      <c r="AV29" s="404">
        <f>SUM(X29:AU29)</f>
        <v>66</v>
      </c>
      <c r="AW29" s="358">
        <f>AV29+V29</f>
        <v>117</v>
      </c>
      <c r="AX29" s="130"/>
      <c r="AY29" s="130"/>
      <c r="AZ29" s="130"/>
      <c r="BA29" s="130"/>
      <c r="BB29" s="130"/>
      <c r="BC29" s="130"/>
      <c r="BD29" s="130"/>
      <c r="BE29" s="7" t="e">
        <f>AU29+#REF!</f>
        <v>#REF!</v>
      </c>
    </row>
    <row r="30" spans="1:57" ht="18" customHeight="1" thickBot="1">
      <c r="A30" s="434"/>
      <c r="B30" s="440"/>
      <c r="C30" s="414"/>
      <c r="D30" s="12" t="s">
        <v>19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49"/>
      <c r="W30" s="242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65"/>
      <c r="AU30" s="354"/>
      <c r="AV30" s="403"/>
      <c r="AW30" s="358"/>
      <c r="AX30" s="130"/>
      <c r="AY30" s="130"/>
      <c r="AZ30" s="130"/>
      <c r="BA30" s="130"/>
      <c r="BB30" s="130"/>
      <c r="BC30" s="130"/>
      <c r="BD30" s="130"/>
      <c r="BE30" s="7" t="e">
        <f>AU30+#REF!</f>
        <v>#REF!</v>
      </c>
    </row>
    <row r="31" spans="1:57" ht="18" customHeight="1" thickBot="1">
      <c r="A31" s="434"/>
      <c r="B31" s="440" t="s">
        <v>109</v>
      </c>
      <c r="C31" s="413" t="s">
        <v>110</v>
      </c>
      <c r="D31" s="12" t="s">
        <v>18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2</v>
      </c>
      <c r="O31" s="24">
        <v>2</v>
      </c>
      <c r="P31" s="24">
        <v>2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149">
        <f>SUM(E31:U31)</f>
        <v>34</v>
      </c>
      <c r="W31" s="242"/>
      <c r="X31" s="24">
        <v>2</v>
      </c>
      <c r="Y31" s="24">
        <v>2</v>
      </c>
      <c r="Z31" s="24">
        <v>2</v>
      </c>
      <c r="AA31" s="24"/>
      <c r="AB31" s="24">
        <v>2</v>
      </c>
      <c r="AC31" s="24">
        <v>2</v>
      </c>
      <c r="AD31" s="24">
        <v>2</v>
      </c>
      <c r="AE31" s="24"/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>
        <v>2</v>
      </c>
      <c r="AM31" s="24">
        <v>2</v>
      </c>
      <c r="AN31" s="24">
        <v>2</v>
      </c>
      <c r="AO31" s="24">
        <v>2</v>
      </c>
      <c r="AP31" s="24"/>
      <c r="AQ31" s="24"/>
      <c r="AR31" s="24">
        <v>2</v>
      </c>
      <c r="AS31" s="24">
        <v>2</v>
      </c>
      <c r="AT31" s="265"/>
      <c r="AU31" s="354"/>
      <c r="AV31" s="404">
        <f>SUM(X31:AQ31)+AR31+AS31</f>
        <v>36</v>
      </c>
      <c r="AW31" s="358">
        <f>AV31+V31</f>
        <v>70</v>
      </c>
      <c r="AX31" s="130"/>
      <c r="AY31" s="130"/>
      <c r="AZ31" s="130"/>
      <c r="BA31" s="130"/>
      <c r="BB31" s="130"/>
      <c r="BC31" s="130"/>
      <c r="BD31" s="130"/>
      <c r="BE31" s="7" t="e">
        <f>AU31+#REF!</f>
        <v>#REF!</v>
      </c>
    </row>
    <row r="32" spans="1:57" ht="19.5" customHeight="1" thickBot="1">
      <c r="A32" s="434"/>
      <c r="B32" s="440"/>
      <c r="C32" s="414"/>
      <c r="D32" s="12" t="s">
        <v>19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149">
        <f aca="true" t="shared" si="6" ref="V32:V48">SUM(E32:U32)</f>
        <v>0</v>
      </c>
      <c r="W32" s="242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65"/>
      <c r="AU32" s="354"/>
      <c r="AV32" s="403"/>
      <c r="AW32" s="358"/>
      <c r="AX32" s="130"/>
      <c r="AY32" s="130"/>
      <c r="AZ32" s="130"/>
      <c r="BA32" s="130"/>
      <c r="BB32" s="130"/>
      <c r="BC32" s="130"/>
      <c r="BD32" s="130"/>
      <c r="BE32" s="7" t="e">
        <f>AU32+#REF!</f>
        <v>#REF!</v>
      </c>
    </row>
    <row r="33" spans="1:57" ht="18" customHeight="1" thickBot="1">
      <c r="A33" s="434"/>
      <c r="B33" s="438" t="s">
        <v>56</v>
      </c>
      <c r="C33" s="443" t="s">
        <v>27</v>
      </c>
      <c r="D33" s="34" t="s">
        <v>18</v>
      </c>
      <c r="E33" s="33">
        <f>E35+E37+E39+E41+E43</f>
        <v>14</v>
      </c>
      <c r="F33" s="33">
        <f aca="true" t="shared" si="7" ref="F33:U33">F35+F37+F39+F41+F43</f>
        <v>14</v>
      </c>
      <c r="G33" s="33">
        <f t="shared" si="7"/>
        <v>12</v>
      </c>
      <c r="H33" s="33">
        <f t="shared" si="7"/>
        <v>14</v>
      </c>
      <c r="I33" s="33">
        <f t="shared" si="7"/>
        <v>12</v>
      </c>
      <c r="J33" s="33">
        <f t="shared" si="7"/>
        <v>14</v>
      </c>
      <c r="K33" s="33">
        <f t="shared" si="7"/>
        <v>12</v>
      </c>
      <c r="L33" s="33">
        <f t="shared" si="7"/>
        <v>14</v>
      </c>
      <c r="M33" s="33">
        <f t="shared" si="7"/>
        <v>12</v>
      </c>
      <c r="N33" s="33">
        <f t="shared" si="7"/>
        <v>14</v>
      </c>
      <c r="O33" s="33">
        <f t="shared" si="7"/>
        <v>12</v>
      </c>
      <c r="P33" s="33">
        <f t="shared" si="7"/>
        <v>14</v>
      </c>
      <c r="Q33" s="33">
        <f t="shared" si="7"/>
        <v>12</v>
      </c>
      <c r="R33" s="33">
        <f t="shared" si="7"/>
        <v>14</v>
      </c>
      <c r="S33" s="33">
        <f t="shared" si="7"/>
        <v>12</v>
      </c>
      <c r="T33" s="33">
        <f t="shared" si="7"/>
        <v>14</v>
      </c>
      <c r="U33" s="33">
        <f t="shared" si="7"/>
        <v>14</v>
      </c>
      <c r="V33" s="149">
        <f t="shared" si="6"/>
        <v>224</v>
      </c>
      <c r="W33" s="242"/>
      <c r="X33" s="33">
        <f>X35+X37+X39+X41+X43+X45+X47</f>
        <v>14</v>
      </c>
      <c r="Y33" s="33">
        <f aca="true" t="shared" si="8" ref="Y33:AS33">Y35+Y37+Y39+Y41+Y43+Y45+Y47</f>
        <v>14</v>
      </c>
      <c r="Z33" s="33">
        <f t="shared" si="8"/>
        <v>14</v>
      </c>
      <c r="AA33" s="33">
        <f t="shared" si="8"/>
        <v>14</v>
      </c>
      <c r="AB33" s="33">
        <f t="shared" si="8"/>
        <v>12</v>
      </c>
      <c r="AC33" s="33">
        <f t="shared" si="8"/>
        <v>14</v>
      </c>
      <c r="AD33" s="33">
        <f t="shared" si="8"/>
        <v>14</v>
      </c>
      <c r="AE33" s="33">
        <f t="shared" si="8"/>
        <v>14</v>
      </c>
      <c r="AF33" s="33">
        <f t="shared" si="8"/>
        <v>14</v>
      </c>
      <c r="AG33" s="33">
        <f t="shared" si="8"/>
        <v>14</v>
      </c>
      <c r="AH33" s="33">
        <f t="shared" si="8"/>
        <v>12</v>
      </c>
      <c r="AI33" s="33">
        <f t="shared" si="8"/>
        <v>14</v>
      </c>
      <c r="AJ33" s="33">
        <f t="shared" si="8"/>
        <v>12</v>
      </c>
      <c r="AK33" s="33">
        <f t="shared" si="8"/>
        <v>14</v>
      </c>
      <c r="AL33" s="33">
        <f t="shared" si="8"/>
        <v>14</v>
      </c>
      <c r="AM33" s="33">
        <f t="shared" si="8"/>
        <v>16</v>
      </c>
      <c r="AN33" s="33">
        <f t="shared" si="8"/>
        <v>12</v>
      </c>
      <c r="AO33" s="33">
        <f t="shared" si="8"/>
        <v>14</v>
      </c>
      <c r="AP33" s="33">
        <f t="shared" si="8"/>
        <v>14</v>
      </c>
      <c r="AQ33" s="33">
        <f t="shared" si="8"/>
        <v>10</v>
      </c>
      <c r="AR33" s="33">
        <f t="shared" si="8"/>
        <v>10</v>
      </c>
      <c r="AS33" s="33">
        <f t="shared" si="8"/>
        <v>10</v>
      </c>
      <c r="AT33" s="352">
        <f>AT35+AT37+AT39+AT41+AT43+AT45+AT47</f>
        <v>0</v>
      </c>
      <c r="AU33" s="359">
        <f>AU35+AU37+AU39+AU41+AU43+AU45+AU47</f>
        <v>36</v>
      </c>
      <c r="AV33" s="404">
        <f>SUM(X33:AU33)</f>
        <v>326</v>
      </c>
      <c r="AW33" s="358">
        <f>AV33+V33</f>
        <v>550</v>
      </c>
      <c r="AX33" s="130"/>
      <c r="AY33" s="130"/>
      <c r="AZ33" s="130"/>
      <c r="BA33" s="130"/>
      <c r="BB33" s="130"/>
      <c r="BC33" s="130"/>
      <c r="BD33" s="130"/>
      <c r="BE33" s="7" t="e">
        <f>AU33+#REF!</f>
        <v>#REF!</v>
      </c>
    </row>
    <row r="34" spans="1:57" ht="18" customHeight="1" thickBot="1">
      <c r="A34" s="434"/>
      <c r="B34" s="438"/>
      <c r="C34" s="444"/>
      <c r="D34" s="34" t="s">
        <v>19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49">
        <f t="shared" si="6"/>
        <v>0</v>
      </c>
      <c r="W34" s="263"/>
      <c r="X34" s="33">
        <f>X36+X38+X40+X42+X44+X46</f>
        <v>0</v>
      </c>
      <c r="Y34" s="33">
        <f aca="true" t="shared" si="9" ref="Y34:AS34">Y36+Y38+Y40+Y42+Y44+Y46</f>
        <v>0</v>
      </c>
      <c r="Z34" s="33">
        <f t="shared" si="9"/>
        <v>0</v>
      </c>
      <c r="AA34" s="33">
        <f t="shared" si="9"/>
        <v>0</v>
      </c>
      <c r="AB34" s="33">
        <f t="shared" si="9"/>
        <v>0</v>
      </c>
      <c r="AC34" s="33">
        <f t="shared" si="9"/>
        <v>0</v>
      </c>
      <c r="AD34" s="33">
        <f t="shared" si="9"/>
        <v>0</v>
      </c>
      <c r="AE34" s="33">
        <f t="shared" si="9"/>
        <v>0</v>
      </c>
      <c r="AF34" s="33">
        <f t="shared" si="9"/>
        <v>0</v>
      </c>
      <c r="AG34" s="33">
        <f t="shared" si="9"/>
        <v>0</v>
      </c>
      <c r="AH34" s="33">
        <f t="shared" si="9"/>
        <v>0</v>
      </c>
      <c r="AI34" s="33">
        <f t="shared" si="9"/>
        <v>0</v>
      </c>
      <c r="AJ34" s="33">
        <f t="shared" si="9"/>
        <v>0</v>
      </c>
      <c r="AK34" s="33">
        <f t="shared" si="9"/>
        <v>0</v>
      </c>
      <c r="AL34" s="33">
        <f t="shared" si="9"/>
        <v>0</v>
      </c>
      <c r="AM34" s="33">
        <f t="shared" si="9"/>
        <v>0</v>
      </c>
      <c r="AN34" s="33">
        <f t="shared" si="9"/>
        <v>0</v>
      </c>
      <c r="AO34" s="33">
        <f t="shared" si="9"/>
        <v>0</v>
      </c>
      <c r="AP34" s="33">
        <f t="shared" si="9"/>
        <v>0</v>
      </c>
      <c r="AQ34" s="33">
        <f t="shared" si="9"/>
        <v>0</v>
      </c>
      <c r="AR34" s="33">
        <f t="shared" si="9"/>
        <v>0</v>
      </c>
      <c r="AS34" s="352">
        <f t="shared" si="9"/>
        <v>0</v>
      </c>
      <c r="AT34" s="352">
        <v>0</v>
      </c>
      <c r="AU34" s="359">
        <v>0</v>
      </c>
      <c r="AV34" s="404">
        <f>SUM(X34:AU34)</f>
        <v>0</v>
      </c>
      <c r="AW34" s="358">
        <f>AV34+V34</f>
        <v>0</v>
      </c>
      <c r="AX34" s="130"/>
      <c r="AY34" s="130"/>
      <c r="AZ34" s="130"/>
      <c r="BA34" s="130"/>
      <c r="BB34" s="130"/>
      <c r="BC34" s="130"/>
      <c r="BD34" s="130"/>
      <c r="BE34" s="7" t="e">
        <f>AU34+#REF!</f>
        <v>#REF!</v>
      </c>
    </row>
    <row r="35" spans="1:57" ht="18" customHeight="1" thickBot="1">
      <c r="A35" s="434"/>
      <c r="B35" s="413" t="s">
        <v>111</v>
      </c>
      <c r="C35" s="413" t="s">
        <v>112</v>
      </c>
      <c r="D35" s="12" t="s">
        <v>18</v>
      </c>
      <c r="E35" s="24">
        <v>4</v>
      </c>
      <c r="F35" s="24">
        <v>4</v>
      </c>
      <c r="G35" s="24">
        <v>2</v>
      </c>
      <c r="H35" s="24">
        <v>4</v>
      </c>
      <c r="I35" s="24">
        <v>2</v>
      </c>
      <c r="J35" s="24">
        <v>4</v>
      </c>
      <c r="K35" s="24">
        <v>2</v>
      </c>
      <c r="L35" s="24">
        <v>4</v>
      </c>
      <c r="M35" s="24">
        <v>2</v>
      </c>
      <c r="N35" s="24">
        <v>4</v>
      </c>
      <c r="O35" s="24">
        <v>2</v>
      </c>
      <c r="P35" s="24">
        <v>4</v>
      </c>
      <c r="Q35" s="24">
        <v>2</v>
      </c>
      <c r="R35" s="24">
        <v>4</v>
      </c>
      <c r="S35" s="24">
        <v>2</v>
      </c>
      <c r="T35" s="24">
        <v>4</v>
      </c>
      <c r="U35" s="24">
        <v>4</v>
      </c>
      <c r="V35" s="149">
        <f t="shared" si="6"/>
        <v>54</v>
      </c>
      <c r="W35" s="268"/>
      <c r="X35" s="24">
        <v>2</v>
      </c>
      <c r="Y35" s="24">
        <v>2</v>
      </c>
      <c r="Z35" s="24">
        <v>2</v>
      </c>
      <c r="AA35" s="24">
        <v>2</v>
      </c>
      <c r="AB35" s="24">
        <v>2</v>
      </c>
      <c r="AC35" s="24">
        <v>2</v>
      </c>
      <c r="AD35" s="24">
        <v>2</v>
      </c>
      <c r="AE35" s="24">
        <v>2</v>
      </c>
      <c r="AF35" s="24">
        <v>2</v>
      </c>
      <c r="AG35" s="24">
        <v>2</v>
      </c>
      <c r="AH35" s="24">
        <v>2</v>
      </c>
      <c r="AI35" s="24">
        <v>2</v>
      </c>
      <c r="AJ35" s="24">
        <v>2</v>
      </c>
      <c r="AK35" s="24">
        <v>2</v>
      </c>
      <c r="AL35" s="24">
        <v>2</v>
      </c>
      <c r="AM35" s="24">
        <v>2</v>
      </c>
      <c r="AN35" s="24">
        <v>2</v>
      </c>
      <c r="AO35" s="24">
        <v>4</v>
      </c>
      <c r="AP35" s="64">
        <v>2</v>
      </c>
      <c r="AQ35" s="64">
        <v>2</v>
      </c>
      <c r="AR35" s="73">
        <v>2</v>
      </c>
      <c r="AS35" s="73">
        <v>2</v>
      </c>
      <c r="AT35" s="265"/>
      <c r="AU35" s="355">
        <v>18</v>
      </c>
      <c r="AV35" s="404">
        <f>SUM(+AT35+AS35+AR35+AQ35+AP35+AO35+AN35+AM35+AL35+AK35+AJ35+AI35+AH35+AU35+AG35+AF35+AE35+AD35+AC35+AB35+AA35+Z35+Y35+X35)</f>
        <v>64</v>
      </c>
      <c r="AW35" s="358">
        <f>AV35+V35</f>
        <v>118</v>
      </c>
      <c r="AX35" s="130"/>
      <c r="AY35" s="130"/>
      <c r="AZ35" s="130"/>
      <c r="BA35" s="130"/>
      <c r="BB35" s="130"/>
      <c r="BC35" s="130"/>
      <c r="BD35" s="130"/>
      <c r="BE35" s="7" t="e">
        <f>AU35+#REF!</f>
        <v>#REF!</v>
      </c>
    </row>
    <row r="36" spans="1:57" ht="18" customHeight="1" thickBot="1">
      <c r="A36" s="434"/>
      <c r="B36" s="414"/>
      <c r="C36" s="414"/>
      <c r="D36" s="12" t="s">
        <v>19</v>
      </c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4"/>
      <c r="V36" s="149">
        <f t="shared" si="6"/>
        <v>0</v>
      </c>
      <c r="W36" s="263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64"/>
      <c r="AQ36" s="267"/>
      <c r="AR36" s="265"/>
      <c r="AS36" s="64"/>
      <c r="AT36" s="265"/>
      <c r="AU36" s="354"/>
      <c r="AV36" s="403"/>
      <c r="AW36" s="358"/>
      <c r="AX36" s="130"/>
      <c r="AY36" s="130"/>
      <c r="AZ36" s="130"/>
      <c r="BA36" s="130"/>
      <c r="BB36" s="130"/>
      <c r="BC36" s="130"/>
      <c r="BD36" s="130"/>
      <c r="BE36" s="7" t="e">
        <f>AU36+#REF!</f>
        <v>#REF!</v>
      </c>
    </row>
    <row r="37" spans="1:57" ht="18" customHeight="1" thickBot="1">
      <c r="A37" s="434"/>
      <c r="B37" s="413" t="s">
        <v>115</v>
      </c>
      <c r="C37" s="413" t="s">
        <v>133</v>
      </c>
      <c r="D37" s="12" t="s">
        <v>18</v>
      </c>
      <c r="E37" s="25">
        <v>2</v>
      </c>
      <c r="F37" s="24">
        <v>2</v>
      </c>
      <c r="G37" s="25">
        <v>2</v>
      </c>
      <c r="H37" s="24">
        <v>2</v>
      </c>
      <c r="I37" s="25">
        <v>2</v>
      </c>
      <c r="J37" s="24">
        <v>2</v>
      </c>
      <c r="K37" s="25">
        <v>2</v>
      </c>
      <c r="L37" s="24">
        <v>2</v>
      </c>
      <c r="M37" s="25">
        <v>2</v>
      </c>
      <c r="N37" s="24">
        <v>2</v>
      </c>
      <c r="O37" s="25">
        <v>2</v>
      </c>
      <c r="P37" s="24">
        <v>2</v>
      </c>
      <c r="Q37" s="25">
        <v>2</v>
      </c>
      <c r="R37" s="24">
        <v>2</v>
      </c>
      <c r="S37" s="25">
        <v>2</v>
      </c>
      <c r="T37" s="24">
        <v>2</v>
      </c>
      <c r="U37" s="24">
        <v>2</v>
      </c>
      <c r="V37" s="149">
        <f t="shared" si="6"/>
        <v>34</v>
      </c>
      <c r="W37" s="242"/>
      <c r="X37" s="24">
        <v>2</v>
      </c>
      <c r="Y37" s="24">
        <v>2</v>
      </c>
      <c r="Z37" s="24">
        <v>2</v>
      </c>
      <c r="AA37" s="24">
        <v>2</v>
      </c>
      <c r="AB37" s="24">
        <v>2</v>
      </c>
      <c r="AC37" s="24">
        <v>2</v>
      </c>
      <c r="AD37" s="24">
        <v>2</v>
      </c>
      <c r="AE37" s="24">
        <v>2</v>
      </c>
      <c r="AF37" s="24">
        <v>2</v>
      </c>
      <c r="AG37" s="24">
        <v>2</v>
      </c>
      <c r="AH37" s="24">
        <v>2</v>
      </c>
      <c r="AI37" s="24">
        <v>2</v>
      </c>
      <c r="AJ37" s="24">
        <v>2</v>
      </c>
      <c r="AK37" s="24">
        <v>2</v>
      </c>
      <c r="AL37" s="24">
        <v>2</v>
      </c>
      <c r="AM37" s="24">
        <v>2</v>
      </c>
      <c r="AN37" s="24">
        <v>2</v>
      </c>
      <c r="AO37" s="24">
        <v>2</v>
      </c>
      <c r="AP37" s="64">
        <v>2</v>
      </c>
      <c r="AQ37" s="64">
        <v>2</v>
      </c>
      <c r="AR37" s="350">
        <v>2</v>
      </c>
      <c r="AS37" s="73">
        <v>2</v>
      </c>
      <c r="AT37" s="265"/>
      <c r="AU37" s="354"/>
      <c r="AV37" s="404">
        <f>SUM(X37:AU37)</f>
        <v>44</v>
      </c>
      <c r="AW37" s="358">
        <f>AV37+V37</f>
        <v>78</v>
      </c>
      <c r="AX37" s="130"/>
      <c r="AY37" s="130"/>
      <c r="AZ37" s="130"/>
      <c r="BA37" s="130"/>
      <c r="BB37" s="130"/>
      <c r="BC37" s="130"/>
      <c r="BD37" s="130"/>
      <c r="BE37" s="7"/>
    </row>
    <row r="38" spans="1:57" ht="18" customHeight="1" thickBot="1">
      <c r="A38" s="434"/>
      <c r="B38" s="414"/>
      <c r="C38" s="414"/>
      <c r="D38" s="12" t="s">
        <v>19</v>
      </c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4"/>
      <c r="V38" s="149">
        <f t="shared" si="6"/>
        <v>0</v>
      </c>
      <c r="W38" s="242"/>
      <c r="X38" s="24"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64"/>
      <c r="AQ38" s="267"/>
      <c r="AR38" s="265"/>
      <c r="AS38" s="64"/>
      <c r="AT38" s="265"/>
      <c r="AU38" s="354"/>
      <c r="AV38" s="403"/>
      <c r="AW38" s="358"/>
      <c r="AX38" s="130"/>
      <c r="AY38" s="130"/>
      <c r="AZ38" s="130"/>
      <c r="BA38" s="130"/>
      <c r="BB38" s="130"/>
      <c r="BC38" s="130"/>
      <c r="BD38" s="130"/>
      <c r="BE38" s="7"/>
    </row>
    <row r="39" spans="1:57" ht="18" customHeight="1" thickBot="1">
      <c r="A39" s="434"/>
      <c r="B39" s="413" t="s">
        <v>116</v>
      </c>
      <c r="C39" s="413" t="s">
        <v>134</v>
      </c>
      <c r="D39" s="12" t="s">
        <v>18</v>
      </c>
      <c r="E39" s="25">
        <v>2</v>
      </c>
      <c r="F39" s="24">
        <v>2</v>
      </c>
      <c r="G39" s="25">
        <v>2</v>
      </c>
      <c r="H39" s="24">
        <v>2</v>
      </c>
      <c r="I39" s="25">
        <v>2</v>
      </c>
      <c r="J39" s="24">
        <v>2</v>
      </c>
      <c r="K39" s="25">
        <v>2</v>
      </c>
      <c r="L39" s="24">
        <v>2</v>
      </c>
      <c r="M39" s="25">
        <v>2</v>
      </c>
      <c r="N39" s="24">
        <v>2</v>
      </c>
      <c r="O39" s="25">
        <v>2</v>
      </c>
      <c r="P39" s="24">
        <v>2</v>
      </c>
      <c r="Q39" s="25">
        <v>2</v>
      </c>
      <c r="R39" s="24">
        <v>2</v>
      </c>
      <c r="S39" s="25">
        <v>2</v>
      </c>
      <c r="T39" s="24">
        <v>2</v>
      </c>
      <c r="U39" s="24">
        <v>2</v>
      </c>
      <c r="V39" s="149">
        <f t="shared" si="6"/>
        <v>34</v>
      </c>
      <c r="W39" s="242"/>
      <c r="X39" s="24">
        <v>2</v>
      </c>
      <c r="Y39" s="24">
        <v>2</v>
      </c>
      <c r="Z39" s="24">
        <v>2</v>
      </c>
      <c r="AA39" s="24">
        <v>2</v>
      </c>
      <c r="AB39" s="24">
        <v>2</v>
      </c>
      <c r="AC39" s="24">
        <v>2</v>
      </c>
      <c r="AD39" s="24">
        <v>2</v>
      </c>
      <c r="AE39" s="24">
        <v>2</v>
      </c>
      <c r="AF39" s="24">
        <v>2</v>
      </c>
      <c r="AG39" s="24">
        <v>2</v>
      </c>
      <c r="AH39" s="24">
        <v>2</v>
      </c>
      <c r="AI39" s="24">
        <v>2</v>
      </c>
      <c r="AJ39" s="24"/>
      <c r="AK39" s="24">
        <v>2</v>
      </c>
      <c r="AL39" s="24">
        <v>2</v>
      </c>
      <c r="AM39" s="24">
        <v>2</v>
      </c>
      <c r="AN39" s="24"/>
      <c r="AO39" s="24">
        <v>2</v>
      </c>
      <c r="AP39" s="64">
        <v>2</v>
      </c>
      <c r="AQ39" s="267"/>
      <c r="AR39" s="73">
        <v>2</v>
      </c>
      <c r="AS39" s="73">
        <v>2</v>
      </c>
      <c r="AT39" s="265"/>
      <c r="AU39" s="139">
        <v>18</v>
      </c>
      <c r="AV39" s="404">
        <f>SUM(+AT39+AU39+AS39+AR39+AQ39+AP39+AO39+AN39+AM39+AL39+AK39+AJ39+AI39+AH39+AG39+AF39+AE39+AD39+AC39+AB39+AA39+Z39+Y39+X39)</f>
        <v>56</v>
      </c>
      <c r="AW39" s="358">
        <f>AV39+V39</f>
        <v>90</v>
      </c>
      <c r="AX39" s="130"/>
      <c r="AY39" s="130"/>
      <c r="AZ39" s="130"/>
      <c r="BA39" s="130"/>
      <c r="BB39" s="130"/>
      <c r="BC39" s="130"/>
      <c r="BD39" s="130"/>
      <c r="BE39" s="7"/>
    </row>
    <row r="40" spans="1:57" ht="18" customHeight="1" thickBot="1">
      <c r="A40" s="434"/>
      <c r="B40" s="414"/>
      <c r="C40" s="414"/>
      <c r="D40" s="12" t="s">
        <v>19</v>
      </c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4"/>
      <c r="V40" s="149">
        <f t="shared" si="6"/>
        <v>0</v>
      </c>
      <c r="W40" s="242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64"/>
      <c r="AQ40" s="267"/>
      <c r="AR40" s="265"/>
      <c r="AS40" s="64"/>
      <c r="AT40" s="265"/>
      <c r="AU40" s="354"/>
      <c r="AV40" s="403"/>
      <c r="AW40" s="358"/>
      <c r="AX40" s="130"/>
      <c r="AY40" s="130"/>
      <c r="AZ40" s="130"/>
      <c r="BA40" s="130"/>
      <c r="BB40" s="130"/>
      <c r="BC40" s="130"/>
      <c r="BD40" s="130"/>
      <c r="BE40" s="7"/>
    </row>
    <row r="41" spans="1:57" ht="18" customHeight="1" thickBot="1">
      <c r="A41" s="434"/>
      <c r="B41" s="440" t="s">
        <v>138</v>
      </c>
      <c r="C41" s="440" t="s">
        <v>135</v>
      </c>
      <c r="D41" s="12" t="s">
        <v>18</v>
      </c>
      <c r="E41" s="24">
        <v>4</v>
      </c>
      <c r="F41" s="24">
        <v>2</v>
      </c>
      <c r="G41" s="24">
        <v>4</v>
      </c>
      <c r="H41" s="24">
        <v>2</v>
      </c>
      <c r="I41" s="24">
        <v>4</v>
      </c>
      <c r="J41" s="24">
        <v>2</v>
      </c>
      <c r="K41" s="24">
        <v>4</v>
      </c>
      <c r="L41" s="24">
        <v>2</v>
      </c>
      <c r="M41" s="24">
        <v>4</v>
      </c>
      <c r="N41" s="24">
        <v>2</v>
      </c>
      <c r="O41" s="24">
        <v>4</v>
      </c>
      <c r="P41" s="24">
        <v>2</v>
      </c>
      <c r="Q41" s="24">
        <v>4</v>
      </c>
      <c r="R41" s="24">
        <v>2</v>
      </c>
      <c r="S41" s="24">
        <v>3</v>
      </c>
      <c r="T41" s="24">
        <v>2</v>
      </c>
      <c r="U41" s="24">
        <v>4</v>
      </c>
      <c r="V41" s="149">
        <f t="shared" si="6"/>
        <v>51</v>
      </c>
      <c r="W41" s="242"/>
      <c r="X41" s="24">
        <v>2</v>
      </c>
      <c r="Y41" s="24">
        <v>2</v>
      </c>
      <c r="Z41" s="24">
        <v>2</v>
      </c>
      <c r="AA41" s="24">
        <v>2</v>
      </c>
      <c r="AB41" s="24">
        <v>2</v>
      </c>
      <c r="AC41" s="24"/>
      <c r="AD41" s="24">
        <v>2</v>
      </c>
      <c r="AE41" s="24"/>
      <c r="AF41" s="24">
        <v>2</v>
      </c>
      <c r="AG41" s="24">
        <v>2</v>
      </c>
      <c r="AH41" s="24"/>
      <c r="AI41" s="24">
        <v>2</v>
      </c>
      <c r="AJ41" s="24"/>
      <c r="AK41" s="24">
        <v>2</v>
      </c>
      <c r="AL41" s="24">
        <v>2</v>
      </c>
      <c r="AM41" s="24">
        <v>2</v>
      </c>
      <c r="AN41" s="24">
        <v>2</v>
      </c>
      <c r="AO41" s="24">
        <v>2</v>
      </c>
      <c r="AP41" s="64">
        <v>2</v>
      </c>
      <c r="AQ41" s="64">
        <v>2</v>
      </c>
      <c r="AR41" s="73">
        <v>2</v>
      </c>
      <c r="AS41" s="64"/>
      <c r="AT41" s="265"/>
      <c r="AU41" s="354"/>
      <c r="AV41" s="404">
        <f>SUM(AJ41+AK41+AL41+AM41+AN41+AO41+AP41+AQ41+AR41+AI41+AH41+AG41+AF41+AE41+AD41+AC41+AB41+AA41+Z41+Y41+X41)</f>
        <v>34</v>
      </c>
      <c r="AW41" s="358">
        <f>AV41+V41</f>
        <v>85</v>
      </c>
      <c r="AX41" s="130"/>
      <c r="AY41" s="130"/>
      <c r="AZ41" s="130"/>
      <c r="BA41" s="130"/>
      <c r="BB41" s="130"/>
      <c r="BC41" s="130"/>
      <c r="BD41" s="130"/>
      <c r="BE41" s="7" t="e">
        <f>AU41+#REF!</f>
        <v>#REF!</v>
      </c>
    </row>
    <row r="42" spans="1:57" ht="18" customHeight="1" thickBot="1">
      <c r="A42" s="434"/>
      <c r="B42" s="440"/>
      <c r="C42" s="440"/>
      <c r="D42" s="12" t="s">
        <v>19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49">
        <f t="shared" si="6"/>
        <v>0</v>
      </c>
      <c r="W42" s="242"/>
      <c r="X42" s="24">
        <v>0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64"/>
      <c r="AQ42" s="267"/>
      <c r="AR42" s="265"/>
      <c r="AS42" s="64"/>
      <c r="AT42" s="265"/>
      <c r="AU42" s="354"/>
      <c r="AV42" s="403"/>
      <c r="AW42" s="358"/>
      <c r="AX42" s="130"/>
      <c r="AY42" s="130"/>
      <c r="AZ42" s="130"/>
      <c r="BA42" s="130"/>
      <c r="BB42" s="130"/>
      <c r="BC42" s="130"/>
      <c r="BD42" s="130"/>
      <c r="BE42" s="7" t="e">
        <f>AU42+#REF!</f>
        <v>#REF!</v>
      </c>
    </row>
    <row r="43" spans="1:57" ht="18" customHeight="1" thickBot="1">
      <c r="A43" s="434"/>
      <c r="B43" s="440" t="s">
        <v>113</v>
      </c>
      <c r="C43" s="413" t="s">
        <v>136</v>
      </c>
      <c r="D43" s="12" t="s">
        <v>18</v>
      </c>
      <c r="E43" s="24">
        <v>2</v>
      </c>
      <c r="F43" s="24">
        <v>4</v>
      </c>
      <c r="G43" s="24">
        <v>2</v>
      </c>
      <c r="H43" s="24">
        <v>4</v>
      </c>
      <c r="I43" s="24">
        <v>2</v>
      </c>
      <c r="J43" s="24">
        <v>4</v>
      </c>
      <c r="K43" s="24">
        <v>2</v>
      </c>
      <c r="L43" s="24">
        <v>4</v>
      </c>
      <c r="M43" s="24">
        <v>2</v>
      </c>
      <c r="N43" s="24">
        <v>4</v>
      </c>
      <c r="O43" s="24">
        <v>2</v>
      </c>
      <c r="P43" s="24">
        <v>4</v>
      </c>
      <c r="Q43" s="24">
        <v>2</v>
      </c>
      <c r="R43" s="24">
        <v>4</v>
      </c>
      <c r="S43" s="24">
        <v>3</v>
      </c>
      <c r="T43" s="24">
        <v>4</v>
      </c>
      <c r="U43" s="24">
        <v>2</v>
      </c>
      <c r="V43" s="149">
        <f t="shared" si="6"/>
        <v>51</v>
      </c>
      <c r="W43" s="242"/>
      <c r="X43" s="24">
        <v>2</v>
      </c>
      <c r="Y43" s="24">
        <v>2</v>
      </c>
      <c r="Z43" s="24">
        <v>2</v>
      </c>
      <c r="AA43" s="24">
        <v>4</v>
      </c>
      <c r="AB43" s="24"/>
      <c r="AC43" s="24">
        <v>4</v>
      </c>
      <c r="AD43" s="24">
        <v>2</v>
      </c>
      <c r="AE43" s="24">
        <v>4</v>
      </c>
      <c r="AF43" s="24">
        <v>2</v>
      </c>
      <c r="AG43" s="24">
        <v>2</v>
      </c>
      <c r="AH43" s="24">
        <v>2</v>
      </c>
      <c r="AI43" s="24">
        <v>2</v>
      </c>
      <c r="AJ43" s="24">
        <v>4</v>
      </c>
      <c r="AK43" s="24">
        <v>2</v>
      </c>
      <c r="AL43" s="24">
        <v>2</v>
      </c>
      <c r="AM43" s="24">
        <v>4</v>
      </c>
      <c r="AN43" s="24">
        <v>2</v>
      </c>
      <c r="AO43" s="24">
        <v>4</v>
      </c>
      <c r="AP43" s="64">
        <v>2</v>
      </c>
      <c r="AQ43" s="64">
        <v>2</v>
      </c>
      <c r="AR43" s="73">
        <v>2</v>
      </c>
      <c r="AS43" s="73">
        <v>2</v>
      </c>
      <c r="AT43" s="265"/>
      <c r="AU43" s="354"/>
      <c r="AV43" s="404">
        <f>SUM(+AB43+AS43+AR43+AQ43+AP43+AO43+AN43+AM43+AL43+AK43+AJ43+AI43+AH43+AG43+AF43+AE43+AD43+AC43+AA43+Z43+Y43+X43)</f>
        <v>54</v>
      </c>
      <c r="AW43" s="358">
        <f>AV43+V43</f>
        <v>105</v>
      </c>
      <c r="AX43" s="130"/>
      <c r="AY43" s="130"/>
      <c r="AZ43" s="130"/>
      <c r="BA43" s="130"/>
      <c r="BB43" s="130"/>
      <c r="BC43" s="130"/>
      <c r="BD43" s="130"/>
      <c r="BE43" s="7" t="e">
        <f>AU43+#REF!</f>
        <v>#REF!</v>
      </c>
    </row>
    <row r="44" spans="1:57" ht="18" customHeight="1" thickBot="1">
      <c r="A44" s="434"/>
      <c r="B44" s="440"/>
      <c r="C44" s="414"/>
      <c r="D44" s="12" t="s">
        <v>141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49">
        <f t="shared" si="6"/>
        <v>0</v>
      </c>
      <c r="W44" s="242"/>
      <c r="X44" s="24">
        <v>0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64"/>
      <c r="AQ44" s="267"/>
      <c r="AR44" s="265"/>
      <c r="AS44" s="64"/>
      <c r="AT44" s="265"/>
      <c r="AU44" s="354"/>
      <c r="AV44" s="403"/>
      <c r="AW44" s="358"/>
      <c r="AX44" s="130"/>
      <c r="AY44" s="130"/>
      <c r="AZ44" s="130"/>
      <c r="BA44" s="130"/>
      <c r="BB44" s="130"/>
      <c r="BC44" s="130"/>
      <c r="BD44" s="130"/>
      <c r="BE44" s="7" t="e">
        <f>AU44+#REF!</f>
        <v>#REF!</v>
      </c>
    </row>
    <row r="45" spans="1:57" ht="18" customHeight="1" thickBot="1">
      <c r="A45" s="435"/>
      <c r="B45" s="413" t="s">
        <v>139</v>
      </c>
      <c r="C45" s="413" t="s">
        <v>76</v>
      </c>
      <c r="D45" s="37" t="s">
        <v>18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49">
        <f t="shared" si="6"/>
        <v>0</v>
      </c>
      <c r="W45" s="242"/>
      <c r="X45" s="24">
        <v>2</v>
      </c>
      <c r="Y45" s="24">
        <v>2</v>
      </c>
      <c r="Z45" s="24">
        <v>2</v>
      </c>
      <c r="AA45" s="24"/>
      <c r="AB45" s="24">
        <v>2</v>
      </c>
      <c r="AC45" s="24">
        <v>2</v>
      </c>
      <c r="AD45" s="24">
        <v>2</v>
      </c>
      <c r="AE45" s="24">
        <v>2</v>
      </c>
      <c r="AF45" s="24">
        <v>2</v>
      </c>
      <c r="AG45" s="24">
        <v>2</v>
      </c>
      <c r="AH45" s="24">
        <v>2</v>
      </c>
      <c r="AI45" s="24">
        <v>2</v>
      </c>
      <c r="AJ45" s="24">
        <v>2</v>
      </c>
      <c r="AK45" s="24">
        <v>2</v>
      </c>
      <c r="AL45" s="24">
        <v>2</v>
      </c>
      <c r="AM45" s="24">
        <v>2</v>
      </c>
      <c r="AN45" s="24">
        <v>2</v>
      </c>
      <c r="AO45" s="24"/>
      <c r="AP45" s="64">
        <v>2</v>
      </c>
      <c r="AQ45" s="64"/>
      <c r="AR45" s="73"/>
      <c r="AS45" s="73">
        <v>1</v>
      </c>
      <c r="AT45" s="265"/>
      <c r="AU45" s="354"/>
      <c r="AV45" s="404">
        <f>SUM(+AS45+AR45+AQ45+AP45+AO45+AN45+AM45+AL45+AK45+AJ45+AI45+AH45+AG45+AF45+AE45+AD45+AC45+AB45+AA45+Z45+Y45+X45)</f>
        <v>35</v>
      </c>
      <c r="AW45" s="358">
        <f>AV45+V45</f>
        <v>35</v>
      </c>
      <c r="AX45" s="130"/>
      <c r="AY45" s="130"/>
      <c r="AZ45" s="130"/>
      <c r="BA45" s="130"/>
      <c r="BB45" s="130"/>
      <c r="BC45" s="130"/>
      <c r="BD45" s="130"/>
      <c r="BE45" s="261"/>
    </row>
    <row r="46" spans="1:57" ht="18" customHeight="1" thickBot="1">
      <c r="A46" s="435"/>
      <c r="B46" s="414"/>
      <c r="C46" s="414"/>
      <c r="D46" s="37" t="s">
        <v>261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149">
        <f t="shared" si="6"/>
        <v>0</v>
      </c>
      <c r="W46" s="263"/>
      <c r="X46" s="64">
        <v>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64"/>
      <c r="AQ46" s="267"/>
      <c r="AR46" s="265"/>
      <c r="AS46" s="64"/>
      <c r="AT46" s="265"/>
      <c r="AU46" s="354"/>
      <c r="AV46" s="403"/>
      <c r="AW46" s="358"/>
      <c r="AX46" s="130"/>
      <c r="AY46" s="130"/>
      <c r="AZ46" s="130"/>
      <c r="BA46" s="130"/>
      <c r="BB46" s="130"/>
      <c r="BC46" s="130"/>
      <c r="BD46" s="130"/>
      <c r="BE46" s="261"/>
    </row>
    <row r="47" spans="1:58" ht="18" customHeight="1" thickBot="1">
      <c r="A47" s="435"/>
      <c r="B47" s="413" t="s">
        <v>140</v>
      </c>
      <c r="C47" s="445" t="s">
        <v>137</v>
      </c>
      <c r="D47" s="262" t="s">
        <v>18</v>
      </c>
      <c r="E47" s="35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49">
        <f t="shared" si="6"/>
        <v>0</v>
      </c>
      <c r="W47" s="264"/>
      <c r="X47" s="73">
        <v>2</v>
      </c>
      <c r="Y47" s="24">
        <v>2</v>
      </c>
      <c r="Z47" s="24">
        <v>2</v>
      </c>
      <c r="AA47" s="24">
        <v>2</v>
      </c>
      <c r="AB47" s="24">
        <v>2</v>
      </c>
      <c r="AC47" s="24">
        <v>2</v>
      </c>
      <c r="AD47" s="24">
        <v>2</v>
      </c>
      <c r="AE47" s="24">
        <v>2</v>
      </c>
      <c r="AF47" s="24">
        <v>2</v>
      </c>
      <c r="AG47" s="24">
        <v>2</v>
      </c>
      <c r="AH47" s="24">
        <v>2</v>
      </c>
      <c r="AI47" s="24">
        <v>2</v>
      </c>
      <c r="AJ47" s="24">
        <v>2</v>
      </c>
      <c r="AK47" s="24">
        <v>2</v>
      </c>
      <c r="AL47" s="24">
        <v>2</v>
      </c>
      <c r="AM47" s="24">
        <v>2</v>
      </c>
      <c r="AN47" s="24">
        <v>2</v>
      </c>
      <c r="AO47" s="24"/>
      <c r="AP47" s="64">
        <v>2</v>
      </c>
      <c r="AQ47" s="64">
        <v>2</v>
      </c>
      <c r="AR47" s="64"/>
      <c r="AS47" s="73">
        <v>1</v>
      </c>
      <c r="AT47" s="265"/>
      <c r="AU47" s="265"/>
      <c r="AV47" s="405">
        <f>SUM(AS47+AR47+AQ47+AP47+AO47+AN47+AM47+AL47+AK47+AJ47+AI47+AH47+AG47+AF47+AE47+AD47+AC47+AB47+AA47+Z47+Y47+X47)</f>
        <v>39</v>
      </c>
      <c r="AW47" s="411">
        <f>AV47+V47</f>
        <v>39</v>
      </c>
      <c r="AX47" s="130"/>
      <c r="AY47" s="130"/>
      <c r="AZ47" s="130"/>
      <c r="BA47" s="130"/>
      <c r="BB47" s="130"/>
      <c r="BC47" s="130"/>
      <c r="BD47" s="130"/>
      <c r="BE47" s="130"/>
      <c r="BF47" s="7" t="e">
        <f>AV47+#REF!</f>
        <v>#REF!</v>
      </c>
    </row>
    <row r="48" spans="1:58" ht="18" customHeight="1" thickBot="1">
      <c r="A48" s="435"/>
      <c r="B48" s="414"/>
      <c r="C48" s="446"/>
      <c r="D48" s="262" t="s">
        <v>141</v>
      </c>
      <c r="E48" s="35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49">
        <f t="shared" si="6"/>
        <v>0</v>
      </c>
      <c r="W48" s="264"/>
      <c r="X48" s="265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64"/>
      <c r="AQ48" s="64"/>
      <c r="AR48" s="267"/>
      <c r="AS48" s="265"/>
      <c r="AT48" s="265"/>
      <c r="AU48" s="265"/>
      <c r="AV48" s="406"/>
      <c r="AW48" s="411"/>
      <c r="AX48" s="130"/>
      <c r="AY48" s="130"/>
      <c r="AZ48" s="130"/>
      <c r="BA48" s="130"/>
      <c r="BB48" s="130"/>
      <c r="BC48" s="130"/>
      <c r="BD48" s="130"/>
      <c r="BE48" s="130"/>
      <c r="BF48" s="7" t="e">
        <f>AV48+#REF!</f>
        <v>#REF!</v>
      </c>
    </row>
    <row r="49" spans="1:57" ht="18" customHeight="1" thickBot="1">
      <c r="A49" s="435"/>
      <c r="B49" s="453" t="s">
        <v>79</v>
      </c>
      <c r="C49" s="455" t="s">
        <v>117</v>
      </c>
      <c r="D49" s="244" t="s">
        <v>18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149">
        <f aca="true" t="shared" si="10" ref="V49:V55">SUM(E49:U49)</f>
        <v>0</v>
      </c>
      <c r="W49" s="263"/>
      <c r="X49" s="245">
        <f>X51</f>
        <v>2</v>
      </c>
      <c r="Y49" s="245">
        <f aca="true" t="shared" si="11" ref="Y49:AG49">Y51</f>
        <v>0</v>
      </c>
      <c r="Z49" s="245">
        <f t="shared" si="11"/>
        <v>2</v>
      </c>
      <c r="AA49" s="245">
        <f t="shared" si="11"/>
        <v>0</v>
      </c>
      <c r="AB49" s="245">
        <f t="shared" si="11"/>
        <v>2</v>
      </c>
      <c r="AC49" s="245">
        <f t="shared" si="11"/>
        <v>2</v>
      </c>
      <c r="AD49" s="245">
        <f t="shared" si="11"/>
        <v>2</v>
      </c>
      <c r="AE49" s="245">
        <f t="shared" si="11"/>
        <v>2</v>
      </c>
      <c r="AF49" s="245">
        <f t="shared" si="11"/>
        <v>2</v>
      </c>
      <c r="AG49" s="245">
        <f t="shared" si="11"/>
        <v>2</v>
      </c>
      <c r="AH49" s="245">
        <f aca="true" t="shared" si="12" ref="AH49:AS49">AH51</f>
        <v>2</v>
      </c>
      <c r="AI49" s="245">
        <f t="shared" si="12"/>
        <v>2</v>
      </c>
      <c r="AJ49" s="245">
        <f t="shared" si="12"/>
        <v>2</v>
      </c>
      <c r="AK49" s="245">
        <f t="shared" si="12"/>
        <v>2</v>
      </c>
      <c r="AL49" s="245">
        <f t="shared" si="12"/>
        <v>2</v>
      </c>
      <c r="AM49" s="245">
        <f t="shared" si="12"/>
        <v>2</v>
      </c>
      <c r="AN49" s="245">
        <f t="shared" si="12"/>
        <v>2</v>
      </c>
      <c r="AO49" s="245">
        <f t="shared" si="12"/>
        <v>2</v>
      </c>
      <c r="AP49" s="245">
        <f t="shared" si="12"/>
        <v>2</v>
      </c>
      <c r="AQ49" s="245">
        <f t="shared" si="12"/>
        <v>2</v>
      </c>
      <c r="AR49" s="245">
        <f t="shared" si="12"/>
        <v>2</v>
      </c>
      <c r="AS49" s="245">
        <f t="shared" si="12"/>
        <v>2</v>
      </c>
      <c r="AT49" s="353">
        <f>AT51</f>
        <v>0</v>
      </c>
      <c r="AU49" s="360">
        <f>AU51</f>
        <v>0</v>
      </c>
      <c r="AV49" s="404">
        <f aca="true" t="shared" si="13" ref="AV49:AV55">SUM(X49:AU49)</f>
        <v>40</v>
      </c>
      <c r="AW49" s="411">
        <f aca="true" t="shared" si="14" ref="AW49:AW55">AV49+V49</f>
        <v>40</v>
      </c>
      <c r="AX49" s="130"/>
      <c r="AY49" s="130"/>
      <c r="AZ49" s="130"/>
      <c r="BA49" s="130"/>
      <c r="BB49" s="130"/>
      <c r="BC49" s="130"/>
      <c r="BD49" s="130"/>
      <c r="BE49" s="7" t="e">
        <f>AU49+#REF!</f>
        <v>#REF!</v>
      </c>
    </row>
    <row r="50" spans="1:57" ht="18" customHeight="1" thickBot="1">
      <c r="A50" s="435"/>
      <c r="B50" s="454"/>
      <c r="C50" s="456"/>
      <c r="D50" s="244" t="s">
        <v>18</v>
      </c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149">
        <f t="shared" si="10"/>
        <v>0</v>
      </c>
      <c r="W50" s="263"/>
      <c r="X50" s="245">
        <f>X52</f>
        <v>0</v>
      </c>
      <c r="Y50" s="245">
        <f aca="true" t="shared" si="15" ref="Y50:AG50">Y52</f>
        <v>0</v>
      </c>
      <c r="Z50" s="245">
        <f t="shared" si="15"/>
        <v>0</v>
      </c>
      <c r="AA50" s="245">
        <f t="shared" si="15"/>
        <v>0</v>
      </c>
      <c r="AB50" s="245">
        <f t="shared" si="15"/>
        <v>0</v>
      </c>
      <c r="AC50" s="245">
        <f t="shared" si="15"/>
        <v>0</v>
      </c>
      <c r="AD50" s="245">
        <f t="shared" si="15"/>
        <v>0</v>
      </c>
      <c r="AE50" s="245">
        <f t="shared" si="15"/>
        <v>0</v>
      </c>
      <c r="AF50" s="245">
        <f t="shared" si="15"/>
        <v>0</v>
      </c>
      <c r="AG50" s="245">
        <f t="shared" si="15"/>
        <v>0</v>
      </c>
      <c r="AH50" s="245">
        <f aca="true" t="shared" si="16" ref="AH50:AS50">AH52</f>
        <v>0</v>
      </c>
      <c r="AI50" s="245">
        <f t="shared" si="16"/>
        <v>0</v>
      </c>
      <c r="AJ50" s="245">
        <f t="shared" si="16"/>
        <v>0</v>
      </c>
      <c r="AK50" s="245">
        <f t="shared" si="16"/>
        <v>0</v>
      </c>
      <c r="AL50" s="245">
        <f t="shared" si="16"/>
        <v>0</v>
      </c>
      <c r="AM50" s="245">
        <f t="shared" si="16"/>
        <v>0</v>
      </c>
      <c r="AN50" s="245">
        <f t="shared" si="16"/>
        <v>0</v>
      </c>
      <c r="AO50" s="245">
        <f t="shared" si="16"/>
        <v>0</v>
      </c>
      <c r="AP50" s="245">
        <f t="shared" si="16"/>
        <v>0</v>
      </c>
      <c r="AQ50" s="245">
        <f t="shared" si="16"/>
        <v>0</v>
      </c>
      <c r="AR50" s="245">
        <f t="shared" si="16"/>
        <v>0</v>
      </c>
      <c r="AS50" s="353">
        <f t="shared" si="16"/>
        <v>0</v>
      </c>
      <c r="AT50" s="353">
        <f>AT52</f>
        <v>0</v>
      </c>
      <c r="AU50" s="360">
        <f>AU52</f>
        <v>0</v>
      </c>
      <c r="AV50" s="404">
        <f t="shared" si="13"/>
        <v>0</v>
      </c>
      <c r="AW50" s="411">
        <f t="shared" si="14"/>
        <v>0</v>
      </c>
      <c r="AX50" s="130"/>
      <c r="AY50" s="130"/>
      <c r="AZ50" s="130"/>
      <c r="BA50" s="130"/>
      <c r="BB50" s="130"/>
      <c r="BC50" s="130"/>
      <c r="BD50" s="130"/>
      <c r="BE50" s="7" t="e">
        <f>AU50+#REF!</f>
        <v>#REF!</v>
      </c>
    </row>
    <row r="51" spans="1:57" s="140" customFormat="1" ht="19.5" customHeight="1" thickBot="1" thickTop="1">
      <c r="A51" s="435"/>
      <c r="B51" s="457" t="s">
        <v>118</v>
      </c>
      <c r="C51" s="441" t="s">
        <v>80</v>
      </c>
      <c r="D51" s="12" t="s">
        <v>18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49">
        <f t="shared" si="10"/>
        <v>0</v>
      </c>
      <c r="W51" s="242"/>
      <c r="X51" s="64">
        <v>2</v>
      </c>
      <c r="Y51" s="24"/>
      <c r="Z51" s="24">
        <v>2</v>
      </c>
      <c r="AA51" s="24"/>
      <c r="AB51" s="24">
        <v>2</v>
      </c>
      <c r="AC51" s="24">
        <v>2</v>
      </c>
      <c r="AD51" s="24">
        <v>2</v>
      </c>
      <c r="AE51" s="24">
        <v>2</v>
      </c>
      <c r="AF51" s="24">
        <v>2</v>
      </c>
      <c r="AG51" s="24">
        <v>2</v>
      </c>
      <c r="AH51" s="24">
        <v>2</v>
      </c>
      <c r="AI51" s="24">
        <v>2</v>
      </c>
      <c r="AJ51" s="24">
        <v>2</v>
      </c>
      <c r="AK51" s="24">
        <v>2</v>
      </c>
      <c r="AL51" s="24">
        <v>2</v>
      </c>
      <c r="AM51" s="24">
        <v>2</v>
      </c>
      <c r="AN51" s="24">
        <v>2</v>
      </c>
      <c r="AO51" s="24">
        <v>2</v>
      </c>
      <c r="AP51" s="24">
        <v>2</v>
      </c>
      <c r="AQ51" s="24">
        <v>2</v>
      </c>
      <c r="AR51" s="24">
        <v>2</v>
      </c>
      <c r="AS51" s="24">
        <v>2</v>
      </c>
      <c r="AT51" s="265"/>
      <c r="AU51" s="354"/>
      <c r="AV51" s="404">
        <f t="shared" si="13"/>
        <v>40</v>
      </c>
      <c r="AW51" s="411">
        <f t="shared" si="14"/>
        <v>40</v>
      </c>
      <c r="AX51" s="269"/>
      <c r="AY51" s="269"/>
      <c r="AZ51" s="269"/>
      <c r="BA51" s="269"/>
      <c r="BB51" s="269"/>
      <c r="BC51" s="269"/>
      <c r="BD51" s="269"/>
      <c r="BE51" s="141"/>
    </row>
    <row r="52" spans="1:57" ht="17.25" customHeight="1" thickBot="1">
      <c r="A52" s="435"/>
      <c r="B52" s="458"/>
      <c r="C52" s="442"/>
      <c r="D52" s="12" t="s">
        <v>19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149">
        <f t="shared" si="10"/>
        <v>0</v>
      </c>
      <c r="W52" s="242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65"/>
      <c r="AU52" s="354"/>
      <c r="AV52" s="404">
        <f t="shared" si="13"/>
        <v>0</v>
      </c>
      <c r="AW52" s="358">
        <f t="shared" si="14"/>
        <v>0</v>
      </c>
      <c r="AX52" s="130"/>
      <c r="AY52" s="130"/>
      <c r="AZ52" s="130"/>
      <c r="BA52" s="130"/>
      <c r="BB52" s="130"/>
      <c r="BC52" s="130"/>
      <c r="BD52" s="130"/>
      <c r="BE52" s="7"/>
    </row>
    <row r="53" spans="1:57" ht="18.75" customHeight="1" thickBot="1">
      <c r="A53" s="434"/>
      <c r="B53" s="447" t="s">
        <v>35</v>
      </c>
      <c r="C53" s="448"/>
      <c r="D53" s="449"/>
      <c r="E53" s="22">
        <f aca="true" t="shared" si="17" ref="E53:U53">E15</f>
        <v>36</v>
      </c>
      <c r="F53" s="22">
        <f t="shared" si="17"/>
        <v>36</v>
      </c>
      <c r="G53" s="22">
        <f t="shared" si="17"/>
        <v>36</v>
      </c>
      <c r="H53" s="22">
        <f t="shared" si="17"/>
        <v>36</v>
      </c>
      <c r="I53" s="22">
        <f t="shared" si="17"/>
        <v>36</v>
      </c>
      <c r="J53" s="22">
        <f t="shared" si="17"/>
        <v>36</v>
      </c>
      <c r="K53" s="22">
        <f t="shared" si="17"/>
        <v>36</v>
      </c>
      <c r="L53" s="22">
        <f t="shared" si="17"/>
        <v>36</v>
      </c>
      <c r="M53" s="22">
        <f t="shared" si="17"/>
        <v>36</v>
      </c>
      <c r="N53" s="22">
        <f t="shared" si="17"/>
        <v>36</v>
      </c>
      <c r="O53" s="22">
        <f t="shared" si="17"/>
        <v>36</v>
      </c>
      <c r="P53" s="22">
        <f t="shared" si="17"/>
        <v>36</v>
      </c>
      <c r="Q53" s="22">
        <f t="shared" si="17"/>
        <v>36</v>
      </c>
      <c r="R53" s="22">
        <f t="shared" si="17"/>
        <v>36</v>
      </c>
      <c r="S53" s="22">
        <f t="shared" si="17"/>
        <v>36</v>
      </c>
      <c r="T53" s="22">
        <f t="shared" si="17"/>
        <v>36</v>
      </c>
      <c r="U53" s="22">
        <f t="shared" si="17"/>
        <v>36</v>
      </c>
      <c r="V53" s="149">
        <f t="shared" si="10"/>
        <v>612</v>
      </c>
      <c r="W53" s="242"/>
      <c r="X53" s="408">
        <f>X17+X33+X49</f>
        <v>36</v>
      </c>
      <c r="Y53" s="408">
        <f aca="true" t="shared" si="18" ref="Y53:AS53">Y17+Y33+Y49</f>
        <v>36</v>
      </c>
      <c r="Z53" s="408">
        <f t="shared" si="18"/>
        <v>36</v>
      </c>
      <c r="AA53" s="408">
        <f t="shared" si="18"/>
        <v>36</v>
      </c>
      <c r="AB53" s="408">
        <f t="shared" si="18"/>
        <v>36</v>
      </c>
      <c r="AC53" s="408">
        <f t="shared" si="18"/>
        <v>36</v>
      </c>
      <c r="AD53" s="408">
        <f t="shared" si="18"/>
        <v>36</v>
      </c>
      <c r="AE53" s="408">
        <f t="shared" si="18"/>
        <v>36</v>
      </c>
      <c r="AF53" s="408">
        <f t="shared" si="18"/>
        <v>36</v>
      </c>
      <c r="AG53" s="408">
        <f t="shared" si="18"/>
        <v>36</v>
      </c>
      <c r="AH53" s="408">
        <f t="shared" si="18"/>
        <v>36</v>
      </c>
      <c r="AI53" s="408">
        <f t="shared" si="18"/>
        <v>36</v>
      </c>
      <c r="AJ53" s="408">
        <f t="shared" si="18"/>
        <v>36</v>
      </c>
      <c r="AK53" s="408">
        <f t="shared" si="18"/>
        <v>36</v>
      </c>
      <c r="AL53" s="408">
        <f t="shared" si="18"/>
        <v>36</v>
      </c>
      <c r="AM53" s="408">
        <f t="shared" si="18"/>
        <v>36</v>
      </c>
      <c r="AN53" s="408">
        <f t="shared" si="18"/>
        <v>36</v>
      </c>
      <c r="AO53" s="408">
        <f t="shared" si="18"/>
        <v>36</v>
      </c>
      <c r="AP53" s="408">
        <f t="shared" si="18"/>
        <v>36</v>
      </c>
      <c r="AQ53" s="408">
        <f t="shared" si="18"/>
        <v>36</v>
      </c>
      <c r="AR53" s="408">
        <f t="shared" si="18"/>
        <v>36</v>
      </c>
      <c r="AS53" s="408">
        <f t="shared" si="18"/>
        <v>36</v>
      </c>
      <c r="AT53" s="407">
        <f>AT49+AT33+AT17</f>
        <v>36</v>
      </c>
      <c r="AU53" s="409">
        <f>AU49+AU33+AU17</f>
        <v>36</v>
      </c>
      <c r="AV53" s="410">
        <f t="shared" si="13"/>
        <v>864</v>
      </c>
      <c r="AW53" s="412">
        <f t="shared" si="14"/>
        <v>1476</v>
      </c>
      <c r="AX53" s="132"/>
      <c r="AY53" s="132"/>
      <c r="AZ53" s="132"/>
      <c r="BA53" s="132"/>
      <c r="BB53" s="132"/>
      <c r="BC53" s="132"/>
      <c r="BD53" s="132"/>
      <c r="BE53" s="7" t="e">
        <f>AU53+#REF!</f>
        <v>#REF!</v>
      </c>
    </row>
    <row r="54" spans="1:57" ht="21.75" customHeight="1" thickBot="1">
      <c r="A54" s="434"/>
      <c r="B54" s="450" t="s">
        <v>20</v>
      </c>
      <c r="C54" s="451"/>
      <c r="D54" s="452"/>
      <c r="E54" s="22">
        <f aca="true" t="shared" si="19" ref="E54:U54">E16</f>
        <v>0</v>
      </c>
      <c r="F54" s="22">
        <f t="shared" si="19"/>
        <v>0</v>
      </c>
      <c r="G54" s="22">
        <f t="shared" si="19"/>
        <v>0</v>
      </c>
      <c r="H54" s="22">
        <f t="shared" si="19"/>
        <v>0</v>
      </c>
      <c r="I54" s="22">
        <f t="shared" si="19"/>
        <v>0</v>
      </c>
      <c r="J54" s="22">
        <f t="shared" si="19"/>
        <v>0</v>
      </c>
      <c r="K54" s="22">
        <f t="shared" si="19"/>
        <v>0</v>
      </c>
      <c r="L54" s="22">
        <f t="shared" si="19"/>
        <v>0</v>
      </c>
      <c r="M54" s="22">
        <f t="shared" si="19"/>
        <v>0</v>
      </c>
      <c r="N54" s="22">
        <f t="shared" si="19"/>
        <v>0</v>
      </c>
      <c r="O54" s="22">
        <f t="shared" si="19"/>
        <v>0</v>
      </c>
      <c r="P54" s="22">
        <f t="shared" si="19"/>
        <v>0</v>
      </c>
      <c r="Q54" s="22">
        <f t="shared" si="19"/>
        <v>0</v>
      </c>
      <c r="R54" s="22">
        <f t="shared" si="19"/>
        <v>0</v>
      </c>
      <c r="S54" s="22">
        <f t="shared" si="19"/>
        <v>0</v>
      </c>
      <c r="T54" s="22">
        <f t="shared" si="19"/>
        <v>0</v>
      </c>
      <c r="U54" s="22">
        <f t="shared" si="19"/>
        <v>0</v>
      </c>
      <c r="V54" s="149">
        <f t="shared" si="10"/>
        <v>0</v>
      </c>
      <c r="W54" s="242"/>
      <c r="X54" s="408">
        <f>X18+X34+X50</f>
        <v>0</v>
      </c>
      <c r="Y54" s="408">
        <f aca="true" t="shared" si="20" ref="Y54:AS54">Y18+Y34+Y50</f>
        <v>0</v>
      </c>
      <c r="Z54" s="408">
        <f t="shared" si="20"/>
        <v>0</v>
      </c>
      <c r="AA54" s="408">
        <f t="shared" si="20"/>
        <v>0</v>
      </c>
      <c r="AB54" s="408">
        <f t="shared" si="20"/>
        <v>0</v>
      </c>
      <c r="AC54" s="408">
        <f t="shared" si="20"/>
        <v>0</v>
      </c>
      <c r="AD54" s="408">
        <f t="shared" si="20"/>
        <v>0</v>
      </c>
      <c r="AE54" s="408">
        <f t="shared" si="20"/>
        <v>0</v>
      </c>
      <c r="AF54" s="408">
        <f t="shared" si="20"/>
        <v>0</v>
      </c>
      <c r="AG54" s="408">
        <f t="shared" si="20"/>
        <v>0</v>
      </c>
      <c r="AH54" s="408">
        <f t="shared" si="20"/>
        <v>0</v>
      </c>
      <c r="AI54" s="408">
        <f t="shared" si="20"/>
        <v>0</v>
      </c>
      <c r="AJ54" s="408">
        <f t="shared" si="20"/>
        <v>0</v>
      </c>
      <c r="AK54" s="408">
        <f t="shared" si="20"/>
        <v>0</v>
      </c>
      <c r="AL54" s="408">
        <f t="shared" si="20"/>
        <v>0</v>
      </c>
      <c r="AM54" s="408">
        <f t="shared" si="20"/>
        <v>0</v>
      </c>
      <c r="AN54" s="408">
        <f t="shared" si="20"/>
        <v>0</v>
      </c>
      <c r="AO54" s="408">
        <f t="shared" si="20"/>
        <v>0</v>
      </c>
      <c r="AP54" s="408">
        <f t="shared" si="20"/>
        <v>0</v>
      </c>
      <c r="AQ54" s="408">
        <f t="shared" si="20"/>
        <v>0</v>
      </c>
      <c r="AR54" s="408">
        <f t="shared" si="20"/>
        <v>0</v>
      </c>
      <c r="AS54" s="408">
        <f t="shared" si="20"/>
        <v>0</v>
      </c>
      <c r="AT54" s="407">
        <f>AT50+AT34+AT18</f>
        <v>0</v>
      </c>
      <c r="AU54" s="409">
        <f>AU50+AU34+AU18</f>
        <v>0</v>
      </c>
      <c r="AV54" s="410">
        <f t="shared" si="13"/>
        <v>0</v>
      </c>
      <c r="AW54" s="412">
        <f t="shared" si="14"/>
        <v>0</v>
      </c>
      <c r="AX54" s="132"/>
      <c r="AY54" s="132"/>
      <c r="AZ54" s="132"/>
      <c r="BA54" s="132"/>
      <c r="BB54" s="132"/>
      <c r="BC54" s="132"/>
      <c r="BD54" s="132"/>
      <c r="BE54" s="7" t="e">
        <f>AU54+#REF!</f>
        <v>#REF!</v>
      </c>
    </row>
    <row r="55" spans="1:57" ht="18" customHeight="1" thickBot="1">
      <c r="A55" s="434"/>
      <c r="B55" s="450" t="s">
        <v>21</v>
      </c>
      <c r="C55" s="451"/>
      <c r="D55" s="452"/>
      <c r="E55" s="23">
        <f>E53+E54</f>
        <v>36</v>
      </c>
      <c r="F55" s="23">
        <f aca="true" t="shared" si="21" ref="F55:U55">F53+F54</f>
        <v>36</v>
      </c>
      <c r="G55" s="23">
        <f t="shared" si="21"/>
        <v>36</v>
      </c>
      <c r="H55" s="23">
        <f t="shared" si="21"/>
        <v>36</v>
      </c>
      <c r="I55" s="23">
        <f t="shared" si="21"/>
        <v>36</v>
      </c>
      <c r="J55" s="23">
        <f t="shared" si="21"/>
        <v>36</v>
      </c>
      <c r="K55" s="23">
        <f t="shared" si="21"/>
        <v>36</v>
      </c>
      <c r="L55" s="23">
        <f t="shared" si="21"/>
        <v>36</v>
      </c>
      <c r="M55" s="23">
        <f t="shared" si="21"/>
        <v>36</v>
      </c>
      <c r="N55" s="23">
        <f t="shared" si="21"/>
        <v>36</v>
      </c>
      <c r="O55" s="23">
        <f t="shared" si="21"/>
        <v>36</v>
      </c>
      <c r="P55" s="23">
        <f t="shared" si="21"/>
        <v>36</v>
      </c>
      <c r="Q55" s="23">
        <f t="shared" si="21"/>
        <v>36</v>
      </c>
      <c r="R55" s="23">
        <f t="shared" si="21"/>
        <v>36</v>
      </c>
      <c r="S55" s="23">
        <f t="shared" si="21"/>
        <v>36</v>
      </c>
      <c r="T55" s="23">
        <f t="shared" si="21"/>
        <v>36</v>
      </c>
      <c r="U55" s="23">
        <f t="shared" si="21"/>
        <v>36</v>
      </c>
      <c r="V55" s="149">
        <f t="shared" si="10"/>
        <v>612</v>
      </c>
      <c r="W55" s="242"/>
      <c r="X55" s="407">
        <f>X53+X54</f>
        <v>36</v>
      </c>
      <c r="Y55" s="407">
        <f aca="true" t="shared" si="22" ref="Y55:AS55">Y53+Y54</f>
        <v>36</v>
      </c>
      <c r="Z55" s="407">
        <f t="shared" si="22"/>
        <v>36</v>
      </c>
      <c r="AA55" s="407">
        <f t="shared" si="22"/>
        <v>36</v>
      </c>
      <c r="AB55" s="407">
        <f t="shared" si="22"/>
        <v>36</v>
      </c>
      <c r="AC55" s="407">
        <f t="shared" si="22"/>
        <v>36</v>
      </c>
      <c r="AD55" s="407">
        <f t="shared" si="22"/>
        <v>36</v>
      </c>
      <c r="AE55" s="407">
        <f t="shared" si="22"/>
        <v>36</v>
      </c>
      <c r="AF55" s="407">
        <f t="shared" si="22"/>
        <v>36</v>
      </c>
      <c r="AG55" s="407">
        <f t="shared" si="22"/>
        <v>36</v>
      </c>
      <c r="AH55" s="407">
        <f t="shared" si="22"/>
        <v>36</v>
      </c>
      <c r="AI55" s="407">
        <f t="shared" si="22"/>
        <v>36</v>
      </c>
      <c r="AJ55" s="407">
        <f t="shared" si="22"/>
        <v>36</v>
      </c>
      <c r="AK55" s="407">
        <f t="shared" si="22"/>
        <v>36</v>
      </c>
      <c r="AL55" s="407">
        <f t="shared" si="22"/>
        <v>36</v>
      </c>
      <c r="AM55" s="407">
        <f t="shared" si="22"/>
        <v>36</v>
      </c>
      <c r="AN55" s="407">
        <f t="shared" si="22"/>
        <v>36</v>
      </c>
      <c r="AO55" s="407">
        <f t="shared" si="22"/>
        <v>36</v>
      </c>
      <c r="AP55" s="407">
        <f t="shared" si="22"/>
        <v>36</v>
      </c>
      <c r="AQ55" s="407">
        <f t="shared" si="22"/>
        <v>36</v>
      </c>
      <c r="AR55" s="407">
        <f t="shared" si="22"/>
        <v>36</v>
      </c>
      <c r="AS55" s="407">
        <f t="shared" si="22"/>
        <v>36</v>
      </c>
      <c r="AT55" s="407">
        <f>AT53+AT54</f>
        <v>36</v>
      </c>
      <c r="AU55" s="409">
        <f>AU53+AU54</f>
        <v>36</v>
      </c>
      <c r="AV55" s="410">
        <f t="shared" si="13"/>
        <v>864</v>
      </c>
      <c r="AW55" s="358">
        <f t="shared" si="14"/>
        <v>1476</v>
      </c>
      <c r="AX55" s="130"/>
      <c r="AY55" s="130"/>
      <c r="AZ55" s="130"/>
      <c r="BA55" s="130"/>
      <c r="BB55" s="130"/>
      <c r="BC55" s="130"/>
      <c r="BD55" s="130"/>
      <c r="BE55" s="7" t="e">
        <f>AU55+#REF!</f>
        <v>#REF!</v>
      </c>
    </row>
    <row r="56" spans="1:4" ht="15">
      <c r="A56" s="1"/>
      <c r="B56" s="1"/>
      <c r="C56" s="1"/>
      <c r="D56" s="1"/>
    </row>
  </sheetData>
  <sheetProtection/>
  <mergeCells count="70">
    <mergeCell ref="C45:C46"/>
    <mergeCell ref="B45:B46"/>
    <mergeCell ref="C47:C48"/>
    <mergeCell ref="B53:D53"/>
    <mergeCell ref="B54:D54"/>
    <mergeCell ref="B55:D55"/>
    <mergeCell ref="B49:B50"/>
    <mergeCell ref="C49:C50"/>
    <mergeCell ref="B47:B48"/>
    <mergeCell ref="B51:B52"/>
    <mergeCell ref="B41:B42"/>
    <mergeCell ref="C41:C42"/>
    <mergeCell ref="B43:B44"/>
    <mergeCell ref="C43:C44"/>
    <mergeCell ref="C51:C52"/>
    <mergeCell ref="B33:B34"/>
    <mergeCell ref="C33:C34"/>
    <mergeCell ref="C35:C36"/>
    <mergeCell ref="B35:B36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W10:AY10"/>
    <mergeCell ref="E11:BD11"/>
    <mergeCell ref="E13:BD13"/>
    <mergeCell ref="A15:A55"/>
    <mergeCell ref="B15:B16"/>
    <mergeCell ref="C15:C16"/>
    <mergeCell ref="B17:B18"/>
    <mergeCell ref="C17:C18"/>
    <mergeCell ref="B19:B20"/>
    <mergeCell ref="C19:C20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B37:B38"/>
    <mergeCell ref="C37:C38"/>
    <mergeCell ref="B39:B40"/>
    <mergeCell ref="C39:C40"/>
    <mergeCell ref="R10:V10"/>
    <mergeCell ref="BA10:BD10"/>
    <mergeCell ref="AE10:AH10"/>
    <mergeCell ref="AJ10:AL10"/>
    <mergeCell ref="AN10:AP10"/>
    <mergeCell ref="AR10:AU10"/>
  </mergeCells>
  <conditionalFormatting sqref="AS38 AS36 AS40:AS42 AS44 AS46">
    <cfRule type="colorScale" priority="6" dxfId="0">
      <colorScale>
        <cfvo type="min" val="0"/>
        <cfvo type="max"/>
        <color rgb="FFFFFF00"/>
        <color theme="9" tint="-0.24997000396251678"/>
      </colorScale>
    </cfRule>
    <cfRule type="dataBar" priority="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{c734702d-accc-4f67-8ca4-b58b699c71f8}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6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c734702d-accc-4f67-8ca4-b58b699c71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AS38 AS36 AS40:AS42 AS44 AS46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9"/>
  <sheetViews>
    <sheetView tabSelected="1" zoomScale="84" zoomScaleNormal="84" zoomScaleSheetLayoutView="100" zoomScalePageLayoutView="0" workbookViewId="0" topLeftCell="F7">
      <selection activeCell="AX46" sqref="AX46:AX61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1" width="3.7109375" style="0" customWidth="1"/>
    <col min="22" max="22" width="5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00390625" style="0" customWidth="1"/>
    <col min="49" max="49" width="7.421875" style="0" customWidth="1"/>
    <col min="50" max="50" width="8.28125" style="0" customWidth="1"/>
    <col min="51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419" t="s">
        <v>31</v>
      </c>
      <c r="AR1" s="419"/>
      <c r="AS1" s="419"/>
      <c r="AT1" s="419"/>
      <c r="AU1" s="419"/>
      <c r="AV1" s="419"/>
      <c r="AW1" s="419"/>
      <c r="AX1" s="419"/>
      <c r="AY1" s="419"/>
      <c r="AZ1" s="419"/>
      <c r="BA1" s="419"/>
    </row>
    <row r="2" spans="43:60" ht="15">
      <c r="AQ2" s="18" t="s">
        <v>67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420" t="s">
        <v>119</v>
      </c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</row>
    <row r="5" spans="9:59" ht="15">
      <c r="I5" s="421" t="s">
        <v>32</v>
      </c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497" t="s">
        <v>78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</row>
    <row r="7" spans="2:57" ht="15">
      <c r="B7" s="422" t="s">
        <v>142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</row>
    <row r="8" spans="2:57" ht="15.75" thickBot="1">
      <c r="B8" s="20"/>
      <c r="C8" s="424" t="s">
        <v>143</v>
      </c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2" t="s">
        <v>33</v>
      </c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20"/>
      <c r="BD8" s="20"/>
      <c r="BE8" s="20"/>
    </row>
    <row r="9" spans="1:57" ht="19.5" thickBot="1">
      <c r="A9" s="461" t="s">
        <v>82</v>
      </c>
      <c r="B9" s="461"/>
      <c r="C9" s="461"/>
      <c r="D9" s="461"/>
      <c r="E9" s="461"/>
      <c r="F9" s="46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462" t="s">
        <v>41</v>
      </c>
      <c r="Z9" s="463"/>
      <c r="AA9" s="463"/>
      <c r="AB9" s="463"/>
      <c r="AC9" s="463"/>
      <c r="AD9" s="463"/>
      <c r="AE9" s="464"/>
      <c r="AF9" s="4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428" t="s">
        <v>0</v>
      </c>
      <c r="B10" s="428" t="s">
        <v>1</v>
      </c>
      <c r="C10" s="428" t="s">
        <v>2</v>
      </c>
      <c r="D10" s="428" t="s">
        <v>3</v>
      </c>
      <c r="E10" s="28" t="s">
        <v>144</v>
      </c>
      <c r="F10" s="415" t="s">
        <v>4</v>
      </c>
      <c r="G10" s="416"/>
      <c r="H10" s="417"/>
      <c r="I10" s="26" t="s">
        <v>145</v>
      </c>
      <c r="J10" s="415" t="s">
        <v>5</v>
      </c>
      <c r="K10" s="416"/>
      <c r="L10" s="417"/>
      <c r="M10" s="26" t="s">
        <v>146</v>
      </c>
      <c r="N10" s="415" t="s">
        <v>6</v>
      </c>
      <c r="O10" s="416"/>
      <c r="P10" s="416"/>
      <c r="Q10" s="417"/>
      <c r="R10" s="160" t="s">
        <v>147</v>
      </c>
      <c r="S10" s="415" t="s">
        <v>7</v>
      </c>
      <c r="T10" s="416"/>
      <c r="U10" s="416"/>
      <c r="V10" s="416"/>
      <c r="W10" s="283" t="s">
        <v>167</v>
      </c>
      <c r="X10" s="27" t="s">
        <v>168</v>
      </c>
      <c r="Y10" s="284" t="s">
        <v>169</v>
      </c>
      <c r="Z10" s="285" t="s">
        <v>8</v>
      </c>
      <c r="AA10" s="285" t="s">
        <v>170</v>
      </c>
      <c r="AB10" s="416" t="s">
        <v>9</v>
      </c>
      <c r="AC10" s="416"/>
      <c r="AD10" s="416"/>
      <c r="AE10" s="416"/>
      <c r="AF10" s="286" t="s">
        <v>171</v>
      </c>
      <c r="AG10" s="486" t="s">
        <v>172</v>
      </c>
      <c r="AH10" s="487"/>
      <c r="AI10" s="487"/>
      <c r="AJ10" s="286" t="s">
        <v>173</v>
      </c>
      <c r="AK10" s="415" t="s">
        <v>11</v>
      </c>
      <c r="AL10" s="416"/>
      <c r="AM10" s="416"/>
      <c r="AN10" s="285" t="s">
        <v>174</v>
      </c>
      <c r="AO10" s="415" t="s">
        <v>12</v>
      </c>
      <c r="AP10" s="416"/>
      <c r="AQ10" s="416"/>
      <c r="AR10" s="416"/>
      <c r="AS10" s="286" t="s">
        <v>175</v>
      </c>
      <c r="AT10" s="415" t="s">
        <v>176</v>
      </c>
      <c r="AU10" s="416"/>
      <c r="AV10" s="416"/>
      <c r="AW10" s="285" t="s">
        <v>177</v>
      </c>
      <c r="AX10" s="415" t="s">
        <v>14</v>
      </c>
      <c r="AY10" s="416"/>
      <c r="AZ10" s="416"/>
      <c r="BA10" s="283" t="s">
        <v>178</v>
      </c>
      <c r="BB10" s="415" t="s">
        <v>15</v>
      </c>
      <c r="BC10" s="416"/>
      <c r="BD10" s="416"/>
      <c r="BE10" s="416"/>
      <c r="BF10" s="293" t="s">
        <v>179</v>
      </c>
      <c r="BG10" s="44"/>
      <c r="BH10" s="29" t="s">
        <v>34</v>
      </c>
    </row>
    <row r="11" spans="1:60" ht="16.5" thickBot="1">
      <c r="A11" s="428"/>
      <c r="B11" s="428"/>
      <c r="C11" s="428"/>
      <c r="D11" s="428"/>
      <c r="E11" s="431" t="s">
        <v>16</v>
      </c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9"/>
    </row>
    <row r="12" spans="1:60" ht="19.5" customHeight="1" thickBot="1">
      <c r="A12" s="428"/>
      <c r="B12" s="428"/>
      <c r="C12" s="428"/>
      <c r="D12" s="428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6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5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428"/>
      <c r="B13" s="428"/>
      <c r="C13" s="428"/>
      <c r="D13" s="428"/>
      <c r="E13" s="432" t="s">
        <v>17</v>
      </c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2"/>
      <c r="AK13" s="432"/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32"/>
      <c r="AW13" s="432"/>
      <c r="AX13" s="432"/>
      <c r="AY13" s="432"/>
      <c r="AZ13" s="432"/>
      <c r="BA13" s="432"/>
      <c r="BB13" s="432"/>
      <c r="BC13" s="432"/>
      <c r="BD13" s="432"/>
      <c r="BE13" s="432"/>
      <c r="BF13" s="432"/>
      <c r="BG13" s="432"/>
      <c r="BH13" s="10"/>
    </row>
    <row r="14" spans="1:60" ht="19.5" customHeight="1" thickBot="1">
      <c r="A14" s="428"/>
      <c r="B14" s="428"/>
      <c r="C14" s="428"/>
      <c r="D14" s="428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119">
        <v>11</v>
      </c>
      <c r="P14" s="119">
        <v>12</v>
      </c>
      <c r="Q14" s="5">
        <v>13</v>
      </c>
      <c r="R14" s="5">
        <v>14</v>
      </c>
      <c r="S14" s="5">
        <v>15</v>
      </c>
      <c r="T14" s="5">
        <v>16</v>
      </c>
      <c r="U14" s="277">
        <v>17</v>
      </c>
      <c r="V14" s="278">
        <v>17</v>
      </c>
      <c r="W14" s="5">
        <v>18</v>
      </c>
      <c r="X14" s="5">
        <v>19</v>
      </c>
      <c r="Y14" s="63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5">
        <v>37</v>
      </c>
      <c r="AQ14" s="47">
        <v>38</v>
      </c>
      <c r="AR14" s="47">
        <v>39</v>
      </c>
      <c r="AS14" s="47">
        <v>40</v>
      </c>
      <c r="AT14" s="47">
        <v>41</v>
      </c>
      <c r="AU14" s="47">
        <v>42</v>
      </c>
      <c r="AV14" s="128">
        <v>43</v>
      </c>
      <c r="AW14" s="48">
        <v>44</v>
      </c>
      <c r="AX14" s="36">
        <v>45</v>
      </c>
      <c r="AY14" s="36">
        <v>46</v>
      </c>
      <c r="AZ14" s="36">
        <v>47</v>
      </c>
      <c r="BA14" s="4">
        <v>48</v>
      </c>
      <c r="BB14" s="4">
        <v>49</v>
      </c>
      <c r="BC14" s="4">
        <v>50</v>
      </c>
      <c r="BD14" s="4">
        <v>51</v>
      </c>
      <c r="BE14" s="38">
        <v>52</v>
      </c>
      <c r="BF14" s="38">
        <v>53</v>
      </c>
      <c r="BG14" s="38">
        <v>54</v>
      </c>
      <c r="BH14" s="11"/>
    </row>
    <row r="15" spans="1:61" ht="18" customHeight="1" thickBot="1">
      <c r="A15" s="506"/>
      <c r="B15" s="477" t="s">
        <v>52</v>
      </c>
      <c r="C15" s="443" t="s">
        <v>53</v>
      </c>
      <c r="D15" s="34" t="s">
        <v>18</v>
      </c>
      <c r="E15" s="33">
        <f>E17+E25+E29+E41</f>
        <v>28</v>
      </c>
      <c r="F15" s="33">
        <f aca="true" t="shared" si="0" ref="F15:V15">F17+F25+F29+F41</f>
        <v>28</v>
      </c>
      <c r="G15" s="33">
        <f t="shared" si="0"/>
        <v>28</v>
      </c>
      <c r="H15" s="33">
        <f t="shared" si="0"/>
        <v>28</v>
      </c>
      <c r="I15" s="33">
        <f t="shared" si="0"/>
        <v>36</v>
      </c>
      <c r="J15" s="33">
        <f t="shared" si="0"/>
        <v>36</v>
      </c>
      <c r="K15" s="33">
        <f t="shared" si="0"/>
        <v>36</v>
      </c>
      <c r="L15" s="33">
        <f t="shared" si="0"/>
        <v>36</v>
      </c>
      <c r="M15" s="33">
        <f t="shared" si="0"/>
        <v>28</v>
      </c>
      <c r="N15" s="33">
        <f t="shared" si="0"/>
        <v>28</v>
      </c>
      <c r="O15" s="33">
        <f t="shared" si="0"/>
        <v>28</v>
      </c>
      <c r="P15" s="33">
        <f t="shared" si="0"/>
        <v>28</v>
      </c>
      <c r="Q15" s="33">
        <f t="shared" si="0"/>
        <v>28</v>
      </c>
      <c r="R15" s="33">
        <f t="shared" si="0"/>
        <v>28</v>
      </c>
      <c r="S15" s="33">
        <f t="shared" si="0"/>
        <v>30</v>
      </c>
      <c r="T15" s="33">
        <f t="shared" si="0"/>
        <v>31</v>
      </c>
      <c r="U15" s="33">
        <f t="shared" si="0"/>
        <v>28</v>
      </c>
      <c r="V15" s="159">
        <f t="shared" si="0"/>
        <v>513</v>
      </c>
      <c r="W15" s="129"/>
      <c r="X15" s="133"/>
      <c r="Y15" s="41">
        <f aca="true" t="shared" si="1" ref="Y15:AV15">Y17+Y25+Y29+Y41</f>
        <v>32</v>
      </c>
      <c r="Z15" s="41">
        <f t="shared" si="1"/>
        <v>32</v>
      </c>
      <c r="AA15" s="41">
        <f t="shared" si="1"/>
        <v>32</v>
      </c>
      <c r="AB15" s="41">
        <f t="shared" si="1"/>
        <v>32</v>
      </c>
      <c r="AC15" s="41">
        <f t="shared" si="1"/>
        <v>32</v>
      </c>
      <c r="AD15" s="41">
        <f t="shared" si="1"/>
        <v>32</v>
      </c>
      <c r="AE15" s="41">
        <f t="shared" si="1"/>
        <v>32</v>
      </c>
      <c r="AF15" s="41">
        <f t="shared" si="1"/>
        <v>32</v>
      </c>
      <c r="AG15" s="41">
        <f t="shared" si="1"/>
        <v>32</v>
      </c>
      <c r="AH15" s="41">
        <f t="shared" si="1"/>
        <v>32</v>
      </c>
      <c r="AI15" s="41">
        <f t="shared" si="1"/>
        <v>32</v>
      </c>
      <c r="AJ15" s="41">
        <f t="shared" si="1"/>
        <v>32</v>
      </c>
      <c r="AK15" s="41">
        <f t="shared" si="1"/>
        <v>32</v>
      </c>
      <c r="AL15" s="41">
        <f t="shared" si="1"/>
        <v>32</v>
      </c>
      <c r="AM15" s="41">
        <f t="shared" si="1"/>
        <v>32</v>
      </c>
      <c r="AN15" s="41">
        <f t="shared" si="1"/>
        <v>36</v>
      </c>
      <c r="AO15" s="41">
        <f t="shared" si="1"/>
        <v>36</v>
      </c>
      <c r="AP15" s="41">
        <f t="shared" si="1"/>
        <v>32</v>
      </c>
      <c r="AQ15" s="41">
        <f t="shared" si="1"/>
        <v>36</v>
      </c>
      <c r="AR15" s="41">
        <f t="shared" si="1"/>
        <v>36</v>
      </c>
      <c r="AS15" s="41">
        <f t="shared" si="1"/>
        <v>32</v>
      </c>
      <c r="AT15" s="41">
        <f t="shared" si="1"/>
        <v>32</v>
      </c>
      <c r="AU15" s="362">
        <f t="shared" si="1"/>
        <v>32</v>
      </c>
      <c r="AV15" s="363">
        <f t="shared" si="1"/>
        <v>29</v>
      </c>
      <c r="AW15" s="74">
        <f>SUM(Y15:AV15)</f>
        <v>781</v>
      </c>
      <c r="AX15" s="270">
        <f>AW15+V15</f>
        <v>1294</v>
      </c>
      <c r="AY15" s="130"/>
      <c r="AZ15" s="130"/>
      <c r="BA15" s="130"/>
      <c r="BB15" s="130"/>
      <c r="BC15" s="130"/>
      <c r="BD15" s="130"/>
      <c r="BE15" s="130"/>
      <c r="BF15" s="130"/>
      <c r="BG15" s="137"/>
      <c r="BH15" s="141">
        <f>X15+AX15</f>
        <v>1294</v>
      </c>
      <c r="BI15" s="140"/>
    </row>
    <row r="16" spans="1:61" ht="18" customHeight="1" thickBot="1">
      <c r="A16" s="506"/>
      <c r="B16" s="478"/>
      <c r="C16" s="444"/>
      <c r="D16" s="34" t="s">
        <v>19</v>
      </c>
      <c r="E16" s="33">
        <f aca="true" t="shared" si="2" ref="E16:V16">E18+E26+E30+E42</f>
        <v>8</v>
      </c>
      <c r="F16" s="33">
        <f t="shared" si="2"/>
        <v>8</v>
      </c>
      <c r="G16" s="33">
        <f t="shared" si="2"/>
        <v>8</v>
      </c>
      <c r="H16" s="33">
        <f t="shared" si="2"/>
        <v>8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8</v>
      </c>
      <c r="N16" s="33">
        <f t="shared" si="2"/>
        <v>8</v>
      </c>
      <c r="O16" s="33">
        <f t="shared" si="2"/>
        <v>8</v>
      </c>
      <c r="P16" s="33">
        <f t="shared" si="2"/>
        <v>8</v>
      </c>
      <c r="Q16" s="33">
        <f t="shared" si="2"/>
        <v>8</v>
      </c>
      <c r="R16" s="33">
        <f t="shared" si="2"/>
        <v>8</v>
      </c>
      <c r="S16" s="33">
        <f t="shared" si="2"/>
        <v>6</v>
      </c>
      <c r="T16" s="33">
        <f t="shared" si="2"/>
        <v>5</v>
      </c>
      <c r="U16" s="33">
        <f t="shared" si="2"/>
        <v>8</v>
      </c>
      <c r="V16" s="159">
        <f t="shared" si="2"/>
        <v>99</v>
      </c>
      <c r="W16" s="129"/>
      <c r="X16" s="133"/>
      <c r="Y16" s="41">
        <f aca="true" t="shared" si="3" ref="Y16:AV16">Y18+Y26+Y30+Y42</f>
        <v>4</v>
      </c>
      <c r="Z16" s="41">
        <f t="shared" si="3"/>
        <v>4</v>
      </c>
      <c r="AA16" s="41">
        <f t="shared" si="3"/>
        <v>4</v>
      </c>
      <c r="AB16" s="41">
        <f t="shared" si="3"/>
        <v>4</v>
      </c>
      <c r="AC16" s="41">
        <f t="shared" si="3"/>
        <v>4</v>
      </c>
      <c r="AD16" s="41">
        <f t="shared" si="3"/>
        <v>4</v>
      </c>
      <c r="AE16" s="41">
        <f t="shared" si="3"/>
        <v>4</v>
      </c>
      <c r="AF16" s="41">
        <f t="shared" si="3"/>
        <v>4</v>
      </c>
      <c r="AG16" s="41">
        <f t="shared" si="3"/>
        <v>4</v>
      </c>
      <c r="AH16" s="41">
        <f t="shared" si="3"/>
        <v>4</v>
      </c>
      <c r="AI16" s="41">
        <f t="shared" si="3"/>
        <v>4</v>
      </c>
      <c r="AJ16" s="41">
        <f t="shared" si="3"/>
        <v>4</v>
      </c>
      <c r="AK16" s="41">
        <f t="shared" si="3"/>
        <v>4</v>
      </c>
      <c r="AL16" s="41">
        <f t="shared" si="3"/>
        <v>4</v>
      </c>
      <c r="AM16" s="41">
        <f t="shared" si="3"/>
        <v>4</v>
      </c>
      <c r="AN16" s="41">
        <f t="shared" si="3"/>
        <v>0</v>
      </c>
      <c r="AO16" s="41">
        <f t="shared" si="3"/>
        <v>0</v>
      </c>
      <c r="AP16" s="41">
        <f t="shared" si="3"/>
        <v>4</v>
      </c>
      <c r="AQ16" s="41">
        <f t="shared" si="3"/>
        <v>0</v>
      </c>
      <c r="AR16" s="41">
        <f t="shared" si="3"/>
        <v>0</v>
      </c>
      <c r="AS16" s="41">
        <f t="shared" si="3"/>
        <v>4</v>
      </c>
      <c r="AT16" s="41">
        <f t="shared" si="3"/>
        <v>4</v>
      </c>
      <c r="AU16" s="41">
        <f t="shared" si="3"/>
        <v>4</v>
      </c>
      <c r="AV16" s="363">
        <f t="shared" si="3"/>
        <v>7</v>
      </c>
      <c r="AW16" s="74">
        <f>SUM(Y16:AV16)</f>
        <v>83</v>
      </c>
      <c r="AX16" s="270">
        <f aca="true" t="shared" si="4" ref="AX16:AX60">AW16+V16</f>
        <v>182</v>
      </c>
      <c r="AY16" s="130"/>
      <c r="AZ16" s="130"/>
      <c r="BA16" s="130"/>
      <c r="BB16" s="130"/>
      <c r="BC16" s="130"/>
      <c r="BD16" s="130"/>
      <c r="BE16" s="130"/>
      <c r="BF16" s="130"/>
      <c r="BG16" s="137"/>
      <c r="BH16" s="141">
        <f aca="true" t="shared" si="5" ref="BH16:BH22">X16+AX16</f>
        <v>182</v>
      </c>
      <c r="BI16" s="140"/>
    </row>
    <row r="17" spans="1:61" ht="18" customHeight="1" thickBot="1">
      <c r="A17" s="506"/>
      <c r="B17" s="508" t="s">
        <v>60</v>
      </c>
      <c r="C17" s="473" t="s">
        <v>148</v>
      </c>
      <c r="D17" s="134" t="s">
        <v>18</v>
      </c>
      <c r="E17" s="135">
        <f>E19+E21+E23</f>
        <v>8</v>
      </c>
      <c r="F17" s="135">
        <f aca="true" t="shared" si="6" ref="F17:V17">F19+F21+F23</f>
        <v>8</v>
      </c>
      <c r="G17" s="135">
        <f t="shared" si="6"/>
        <v>8</v>
      </c>
      <c r="H17" s="135">
        <f t="shared" si="6"/>
        <v>8</v>
      </c>
      <c r="I17" s="135">
        <f t="shared" si="6"/>
        <v>0</v>
      </c>
      <c r="J17" s="135">
        <f t="shared" si="6"/>
        <v>0</v>
      </c>
      <c r="K17" s="135">
        <f t="shared" si="6"/>
        <v>0</v>
      </c>
      <c r="L17" s="135">
        <f t="shared" si="6"/>
        <v>0</v>
      </c>
      <c r="M17" s="135">
        <f t="shared" si="6"/>
        <v>8</v>
      </c>
      <c r="N17" s="135">
        <f t="shared" si="6"/>
        <v>10</v>
      </c>
      <c r="O17" s="135">
        <f t="shared" si="6"/>
        <v>10</v>
      </c>
      <c r="P17" s="135">
        <f t="shared" si="6"/>
        <v>8</v>
      </c>
      <c r="Q17" s="135">
        <f t="shared" si="6"/>
        <v>8</v>
      </c>
      <c r="R17" s="135">
        <f t="shared" si="6"/>
        <v>7</v>
      </c>
      <c r="S17" s="135">
        <f t="shared" si="6"/>
        <v>7</v>
      </c>
      <c r="T17" s="135">
        <f t="shared" si="6"/>
        <v>9</v>
      </c>
      <c r="U17" s="135">
        <f t="shared" si="6"/>
        <v>3</v>
      </c>
      <c r="V17" s="292">
        <f t="shared" si="6"/>
        <v>102</v>
      </c>
      <c r="W17" s="129"/>
      <c r="X17" s="133"/>
      <c r="Y17" s="136">
        <f>Y19+Y21+Y23</f>
        <v>4</v>
      </c>
      <c r="Z17" s="136">
        <f aca="true" t="shared" si="7" ref="Z17:AU17">Z19+Z21+Z23</f>
        <v>6</v>
      </c>
      <c r="AA17" s="136">
        <f t="shared" si="7"/>
        <v>4</v>
      </c>
      <c r="AB17" s="136">
        <f t="shared" si="7"/>
        <v>8</v>
      </c>
      <c r="AC17" s="136">
        <f t="shared" si="7"/>
        <v>4</v>
      </c>
      <c r="AD17" s="136">
        <f t="shared" si="7"/>
        <v>6</v>
      </c>
      <c r="AE17" s="136">
        <f t="shared" si="7"/>
        <v>6</v>
      </c>
      <c r="AF17" s="136">
        <f t="shared" si="7"/>
        <v>6</v>
      </c>
      <c r="AG17" s="136">
        <f t="shared" si="7"/>
        <v>4</v>
      </c>
      <c r="AH17" s="136">
        <f t="shared" si="7"/>
        <v>6</v>
      </c>
      <c r="AI17" s="136">
        <f t="shared" si="7"/>
        <v>4</v>
      </c>
      <c r="AJ17" s="136">
        <f t="shared" si="7"/>
        <v>6</v>
      </c>
      <c r="AK17" s="136">
        <f t="shared" si="7"/>
        <v>4</v>
      </c>
      <c r="AL17" s="136">
        <f t="shared" si="7"/>
        <v>4</v>
      </c>
      <c r="AM17" s="136">
        <f t="shared" si="7"/>
        <v>6</v>
      </c>
      <c r="AN17" s="136">
        <f t="shared" si="7"/>
        <v>0</v>
      </c>
      <c r="AO17" s="136">
        <f t="shared" si="7"/>
        <v>0</v>
      </c>
      <c r="AP17" s="136">
        <f t="shared" si="7"/>
        <v>4</v>
      </c>
      <c r="AQ17" s="136">
        <f t="shared" si="7"/>
        <v>0</v>
      </c>
      <c r="AR17" s="136">
        <f t="shared" si="7"/>
        <v>0</v>
      </c>
      <c r="AS17" s="136">
        <f t="shared" si="7"/>
        <v>6</v>
      </c>
      <c r="AT17" s="136">
        <f t="shared" si="7"/>
        <v>2</v>
      </c>
      <c r="AU17" s="136">
        <f t="shared" si="7"/>
        <v>4</v>
      </c>
      <c r="AV17" s="136">
        <f>AV19+AV21+AV23</f>
        <v>3</v>
      </c>
      <c r="AW17" s="74">
        <f>SUM(Y17:AV17)</f>
        <v>97</v>
      </c>
      <c r="AX17" s="270">
        <f t="shared" si="4"/>
        <v>199</v>
      </c>
      <c r="AY17" s="130"/>
      <c r="AZ17" s="130"/>
      <c r="BA17" s="130"/>
      <c r="BB17" s="130"/>
      <c r="BC17" s="130"/>
      <c r="BD17" s="130"/>
      <c r="BE17" s="130"/>
      <c r="BF17" s="130"/>
      <c r="BG17" s="137"/>
      <c r="BH17" s="141">
        <f t="shared" si="5"/>
        <v>199</v>
      </c>
      <c r="BI17" s="140"/>
    </row>
    <row r="18" spans="1:61" ht="18" customHeight="1" thickBot="1">
      <c r="A18" s="506"/>
      <c r="B18" s="509"/>
      <c r="C18" s="474"/>
      <c r="D18" s="134" t="s">
        <v>19</v>
      </c>
      <c r="E18" s="135">
        <f>E20+E22+E24</f>
        <v>2</v>
      </c>
      <c r="F18" s="135">
        <f aca="true" t="shared" si="8" ref="F18:V18">F20+F22+F24</f>
        <v>2</v>
      </c>
      <c r="G18" s="135">
        <f t="shared" si="8"/>
        <v>3</v>
      </c>
      <c r="H18" s="135">
        <f t="shared" si="8"/>
        <v>2</v>
      </c>
      <c r="I18" s="135">
        <f t="shared" si="8"/>
        <v>0</v>
      </c>
      <c r="J18" s="135">
        <f t="shared" si="8"/>
        <v>0</v>
      </c>
      <c r="K18" s="135">
        <f t="shared" si="8"/>
        <v>0</v>
      </c>
      <c r="L18" s="135">
        <f t="shared" si="8"/>
        <v>0</v>
      </c>
      <c r="M18" s="135">
        <f t="shared" si="8"/>
        <v>0</v>
      </c>
      <c r="N18" s="135">
        <f t="shared" si="8"/>
        <v>3</v>
      </c>
      <c r="O18" s="135">
        <f t="shared" si="8"/>
        <v>1</v>
      </c>
      <c r="P18" s="135">
        <f t="shared" si="8"/>
        <v>2</v>
      </c>
      <c r="Q18" s="135">
        <f t="shared" si="8"/>
        <v>2</v>
      </c>
      <c r="R18" s="135">
        <f t="shared" si="8"/>
        <v>0</v>
      </c>
      <c r="S18" s="135">
        <f t="shared" si="8"/>
        <v>1</v>
      </c>
      <c r="T18" s="135">
        <f t="shared" si="8"/>
        <v>3</v>
      </c>
      <c r="U18" s="135">
        <f t="shared" si="8"/>
        <v>2</v>
      </c>
      <c r="V18" s="292">
        <f t="shared" si="8"/>
        <v>23</v>
      </c>
      <c r="W18" s="129"/>
      <c r="X18" s="133"/>
      <c r="Y18" s="136">
        <f>Y20+Y22+Y24</f>
        <v>0</v>
      </c>
      <c r="Z18" s="136">
        <f aca="true" t="shared" si="9" ref="Z18:AU18">Z20+Z22+Z24</f>
        <v>1</v>
      </c>
      <c r="AA18" s="136">
        <f t="shared" si="9"/>
        <v>2</v>
      </c>
      <c r="AB18" s="136">
        <f t="shared" si="9"/>
        <v>2</v>
      </c>
      <c r="AC18" s="136">
        <f t="shared" si="9"/>
        <v>0</v>
      </c>
      <c r="AD18" s="136">
        <f t="shared" si="9"/>
        <v>2</v>
      </c>
      <c r="AE18" s="136">
        <f t="shared" si="9"/>
        <v>2</v>
      </c>
      <c r="AF18" s="136">
        <f t="shared" si="9"/>
        <v>0</v>
      </c>
      <c r="AG18" s="136">
        <f t="shared" si="9"/>
        <v>2</v>
      </c>
      <c r="AH18" s="136">
        <f t="shared" si="9"/>
        <v>1</v>
      </c>
      <c r="AI18" s="136">
        <f t="shared" si="9"/>
        <v>1</v>
      </c>
      <c r="AJ18" s="136">
        <f t="shared" si="9"/>
        <v>2</v>
      </c>
      <c r="AK18" s="136">
        <f t="shared" si="9"/>
        <v>1</v>
      </c>
      <c r="AL18" s="136">
        <f t="shared" si="9"/>
        <v>0</v>
      </c>
      <c r="AM18" s="136">
        <f t="shared" si="9"/>
        <v>3</v>
      </c>
      <c r="AN18" s="136">
        <f t="shared" si="9"/>
        <v>0</v>
      </c>
      <c r="AO18" s="136">
        <f t="shared" si="9"/>
        <v>0</v>
      </c>
      <c r="AP18" s="136">
        <f t="shared" si="9"/>
        <v>0</v>
      </c>
      <c r="AQ18" s="136">
        <f t="shared" si="9"/>
        <v>0</v>
      </c>
      <c r="AR18" s="136">
        <f t="shared" si="9"/>
        <v>0</v>
      </c>
      <c r="AS18" s="136">
        <f t="shared" si="9"/>
        <v>1</v>
      </c>
      <c r="AT18" s="136">
        <f t="shared" si="9"/>
        <v>1</v>
      </c>
      <c r="AU18" s="136">
        <f t="shared" si="9"/>
        <v>2</v>
      </c>
      <c r="AV18" s="136">
        <f>AV20+AV22+AV24</f>
        <v>0</v>
      </c>
      <c r="AW18" s="74">
        <f>SUM(Y18:AV18)</f>
        <v>23</v>
      </c>
      <c r="AX18" s="270">
        <f t="shared" si="4"/>
        <v>46</v>
      </c>
      <c r="AY18" s="130"/>
      <c r="AZ18" s="130"/>
      <c r="BA18" s="130"/>
      <c r="BB18" s="130"/>
      <c r="BC18" s="130"/>
      <c r="BD18" s="130"/>
      <c r="BE18" s="130"/>
      <c r="BF18" s="130"/>
      <c r="BG18" s="137"/>
      <c r="BH18" s="141">
        <f t="shared" si="5"/>
        <v>46</v>
      </c>
      <c r="BI18" s="140"/>
    </row>
    <row r="19" spans="1:61" s="14" customFormat="1" ht="18" customHeight="1" thickBot="1">
      <c r="A19" s="506"/>
      <c r="B19" s="469" t="s">
        <v>66</v>
      </c>
      <c r="C19" s="479" t="s">
        <v>149</v>
      </c>
      <c r="D19" s="72" t="s">
        <v>18</v>
      </c>
      <c r="E19" s="139">
        <v>4</v>
      </c>
      <c r="F19" s="139">
        <v>2</v>
      </c>
      <c r="G19" s="139">
        <v>4</v>
      </c>
      <c r="H19" s="139">
        <v>4</v>
      </c>
      <c r="I19" s="288">
        <v>0</v>
      </c>
      <c r="J19" s="288">
        <v>0</v>
      </c>
      <c r="K19" s="288">
        <v>0</v>
      </c>
      <c r="L19" s="288">
        <v>0</v>
      </c>
      <c r="M19" s="139">
        <v>4</v>
      </c>
      <c r="N19" s="139">
        <v>6</v>
      </c>
      <c r="O19" s="139">
        <v>4</v>
      </c>
      <c r="P19" s="139">
        <v>4</v>
      </c>
      <c r="Q19" s="139">
        <v>4</v>
      </c>
      <c r="R19" s="139">
        <v>4</v>
      </c>
      <c r="S19" s="139">
        <v>4</v>
      </c>
      <c r="T19" s="139">
        <v>4</v>
      </c>
      <c r="U19" s="139">
        <v>1</v>
      </c>
      <c r="V19" s="159">
        <f aca="true" t="shared" si="10" ref="V19:V24">SUM(E19:U19)</f>
        <v>49</v>
      </c>
      <c r="W19" s="129"/>
      <c r="X19" s="133"/>
      <c r="Y19" s="66">
        <v>2</v>
      </c>
      <c r="Z19" s="64">
        <v>4</v>
      </c>
      <c r="AA19" s="64">
        <v>2</v>
      </c>
      <c r="AB19" s="64">
        <v>4</v>
      </c>
      <c r="AC19" s="64">
        <v>2</v>
      </c>
      <c r="AD19" s="64">
        <v>4</v>
      </c>
      <c r="AE19" s="64">
        <v>2</v>
      </c>
      <c r="AF19" s="64">
        <v>4</v>
      </c>
      <c r="AG19" s="64">
        <v>2</v>
      </c>
      <c r="AH19" s="64">
        <v>4</v>
      </c>
      <c r="AI19" s="64">
        <v>2</v>
      </c>
      <c r="AJ19" s="64">
        <v>4</v>
      </c>
      <c r="AK19" s="64">
        <v>2</v>
      </c>
      <c r="AL19" s="64">
        <v>4</v>
      </c>
      <c r="AM19" s="64">
        <v>4</v>
      </c>
      <c r="AN19" s="118"/>
      <c r="AO19" s="118"/>
      <c r="AP19" s="64">
        <v>4</v>
      </c>
      <c r="AQ19" s="287"/>
      <c r="AR19" s="287"/>
      <c r="AS19" s="64">
        <v>2</v>
      </c>
      <c r="AT19" s="64">
        <v>2</v>
      </c>
      <c r="AU19" s="64">
        <v>2</v>
      </c>
      <c r="AV19" s="370"/>
      <c r="AW19" s="372">
        <f>AV19+AU19+AT19+AS19+AR19+AQ19+AP19+AO19+AN19+AM19+AL19+AK19+AJ19+AI19+AH19+AG19+AF19+AE19+AD19+AC19+AB19+AA19+Z19+Y19</f>
        <v>56</v>
      </c>
      <c r="AX19" s="270">
        <f t="shared" si="4"/>
        <v>105</v>
      </c>
      <c r="AY19" s="130"/>
      <c r="AZ19" s="130"/>
      <c r="BA19" s="130"/>
      <c r="BB19" s="130"/>
      <c r="BC19" s="130"/>
      <c r="BD19" s="130"/>
      <c r="BE19" s="130"/>
      <c r="BF19" s="130"/>
      <c r="BG19" s="137"/>
      <c r="BH19" s="141">
        <f t="shared" si="5"/>
        <v>105</v>
      </c>
      <c r="BI19" s="144"/>
    </row>
    <row r="20" spans="1:61" ht="18" customHeight="1" thickBot="1">
      <c r="A20" s="506"/>
      <c r="B20" s="470"/>
      <c r="C20" s="480"/>
      <c r="D20" s="72" t="s">
        <v>19</v>
      </c>
      <c r="E20" s="139"/>
      <c r="F20" s="139">
        <v>1</v>
      </c>
      <c r="G20" s="139">
        <v>1</v>
      </c>
      <c r="H20" s="139">
        <v>2</v>
      </c>
      <c r="I20" s="288"/>
      <c r="J20" s="288"/>
      <c r="K20" s="288"/>
      <c r="L20" s="288"/>
      <c r="M20" s="139"/>
      <c r="N20" s="139">
        <v>2</v>
      </c>
      <c r="O20" s="139">
        <v>1</v>
      </c>
      <c r="P20" s="139">
        <v>1</v>
      </c>
      <c r="Q20" s="139">
        <v>2</v>
      </c>
      <c r="R20" s="139"/>
      <c r="S20" s="139"/>
      <c r="T20" s="139"/>
      <c r="U20" s="139"/>
      <c r="V20" s="159">
        <f t="shared" si="10"/>
        <v>10</v>
      </c>
      <c r="W20" s="129"/>
      <c r="X20" s="133"/>
      <c r="Y20" s="66">
        <v>0</v>
      </c>
      <c r="Z20" s="64">
        <v>1</v>
      </c>
      <c r="AA20" s="64">
        <v>1</v>
      </c>
      <c r="AB20" s="64">
        <v>1</v>
      </c>
      <c r="AC20" s="64"/>
      <c r="AD20" s="64">
        <v>1</v>
      </c>
      <c r="AE20" s="64">
        <v>1</v>
      </c>
      <c r="AF20" s="64"/>
      <c r="AG20" s="64">
        <v>1</v>
      </c>
      <c r="AH20" s="64"/>
      <c r="AI20" s="64">
        <v>1</v>
      </c>
      <c r="AJ20" s="64">
        <v>1</v>
      </c>
      <c r="AK20" s="64"/>
      <c r="AL20" s="64"/>
      <c r="AM20" s="64">
        <v>2</v>
      </c>
      <c r="AN20" s="118"/>
      <c r="AO20" s="118"/>
      <c r="AP20" s="64"/>
      <c r="AQ20" s="287"/>
      <c r="AR20" s="287"/>
      <c r="AS20" s="64"/>
      <c r="AT20" s="64">
        <v>1</v>
      </c>
      <c r="AU20" s="64">
        <v>1</v>
      </c>
      <c r="AV20" s="370"/>
      <c r="AW20" s="372">
        <f>AV20+AU20+AT20+AS20+AR20+AQ20+AP20+AO20+AN20+AM20+AL20+AK20+AJ20+AI20+AH20+AG20+AF20+AE20+AD20+AC20+AB20+AA20+Z20+Y20</f>
        <v>12</v>
      </c>
      <c r="AX20" s="270">
        <f t="shared" si="4"/>
        <v>22</v>
      </c>
      <c r="AY20" s="130"/>
      <c r="AZ20" s="130"/>
      <c r="BA20" s="130"/>
      <c r="BB20" s="130"/>
      <c r="BC20" s="130"/>
      <c r="BD20" s="130"/>
      <c r="BE20" s="130"/>
      <c r="BF20" s="130"/>
      <c r="BG20" s="137"/>
      <c r="BH20" s="141">
        <f t="shared" si="5"/>
        <v>22</v>
      </c>
      <c r="BI20" s="140"/>
    </row>
    <row r="21" spans="1:61" s="14" customFormat="1" ht="18" customHeight="1" thickBot="1">
      <c r="A21" s="506"/>
      <c r="B21" s="469" t="s">
        <v>58</v>
      </c>
      <c r="C21" s="479" t="s">
        <v>26</v>
      </c>
      <c r="D21" s="72" t="s">
        <v>18</v>
      </c>
      <c r="E21" s="139">
        <v>2</v>
      </c>
      <c r="F21" s="139">
        <v>2</v>
      </c>
      <c r="G21" s="139">
        <v>2</v>
      </c>
      <c r="H21" s="139">
        <v>2</v>
      </c>
      <c r="I21" s="288">
        <v>0</v>
      </c>
      <c r="J21" s="288">
        <v>0</v>
      </c>
      <c r="K21" s="288">
        <v>0</v>
      </c>
      <c r="L21" s="288">
        <v>0</v>
      </c>
      <c r="M21" s="139">
        <v>2</v>
      </c>
      <c r="N21" s="139">
        <v>2</v>
      </c>
      <c r="O21" s="139">
        <v>2</v>
      </c>
      <c r="P21" s="139">
        <v>2</v>
      </c>
      <c r="Q21" s="139">
        <v>2</v>
      </c>
      <c r="R21" s="139">
        <v>1</v>
      </c>
      <c r="S21" s="139">
        <v>1</v>
      </c>
      <c r="T21" s="139">
        <v>1</v>
      </c>
      <c r="U21" s="139"/>
      <c r="V21" s="159">
        <f t="shared" si="10"/>
        <v>21</v>
      </c>
      <c r="W21" s="129"/>
      <c r="X21" s="133"/>
      <c r="Y21" s="66">
        <v>2</v>
      </c>
      <c r="Z21" s="64">
        <v>2</v>
      </c>
      <c r="AA21" s="64">
        <v>2</v>
      </c>
      <c r="AB21" s="64">
        <v>2</v>
      </c>
      <c r="AC21" s="64">
        <v>2</v>
      </c>
      <c r="AD21" s="64">
        <v>2</v>
      </c>
      <c r="AE21" s="64">
        <v>2</v>
      </c>
      <c r="AF21" s="64">
        <v>2</v>
      </c>
      <c r="AG21" s="64">
        <v>2</v>
      </c>
      <c r="AH21" s="64"/>
      <c r="AI21" s="64">
        <v>2</v>
      </c>
      <c r="AJ21" s="64">
        <v>2</v>
      </c>
      <c r="AK21" s="64"/>
      <c r="AL21" s="64"/>
      <c r="AM21" s="66">
        <v>2</v>
      </c>
      <c r="AN21" s="118"/>
      <c r="AO21" s="118"/>
      <c r="AP21" s="64"/>
      <c r="AQ21" s="287"/>
      <c r="AR21" s="287"/>
      <c r="AS21" s="64">
        <v>2</v>
      </c>
      <c r="AT21" s="64"/>
      <c r="AU21" s="64"/>
      <c r="AV21" s="370">
        <v>1</v>
      </c>
      <c r="AW21" s="74">
        <f aca="true" t="shared" si="11" ref="AW21:AW35">SUM(Y21:AV21)</f>
        <v>27</v>
      </c>
      <c r="AX21" s="270">
        <f t="shared" si="4"/>
        <v>48</v>
      </c>
      <c r="AY21" s="130"/>
      <c r="AZ21" s="130"/>
      <c r="BA21" s="130"/>
      <c r="BB21" s="130"/>
      <c r="BC21" s="130"/>
      <c r="BD21" s="130"/>
      <c r="BE21" s="130"/>
      <c r="BF21" s="130"/>
      <c r="BG21" s="137"/>
      <c r="BH21" s="141">
        <f>X21+AX21</f>
        <v>48</v>
      </c>
      <c r="BI21" s="144"/>
    </row>
    <row r="22" spans="1:61" ht="18" customHeight="1" thickBot="1">
      <c r="A22" s="506"/>
      <c r="B22" s="470"/>
      <c r="C22" s="480"/>
      <c r="D22" s="72" t="s">
        <v>19</v>
      </c>
      <c r="E22" s="139">
        <v>1</v>
      </c>
      <c r="F22" s="139"/>
      <c r="G22" s="139">
        <v>1</v>
      </c>
      <c r="H22" s="139"/>
      <c r="I22" s="288"/>
      <c r="J22" s="288"/>
      <c r="K22" s="288"/>
      <c r="L22" s="288"/>
      <c r="M22" s="139"/>
      <c r="N22" s="139">
        <v>1</v>
      </c>
      <c r="O22" s="139"/>
      <c r="P22" s="139">
        <v>1</v>
      </c>
      <c r="Q22" s="139"/>
      <c r="R22" s="139"/>
      <c r="S22" s="139"/>
      <c r="T22" s="139">
        <v>1</v>
      </c>
      <c r="U22" s="139"/>
      <c r="V22" s="159">
        <f t="shared" si="10"/>
        <v>5</v>
      </c>
      <c r="W22" s="129"/>
      <c r="X22" s="133"/>
      <c r="Y22" s="66">
        <v>0</v>
      </c>
      <c r="Z22" s="64"/>
      <c r="AA22" s="64">
        <v>1</v>
      </c>
      <c r="AB22" s="64"/>
      <c r="AC22" s="64"/>
      <c r="AD22" s="64">
        <v>1</v>
      </c>
      <c r="AE22" s="64"/>
      <c r="AF22" s="64"/>
      <c r="AG22" s="64">
        <v>1</v>
      </c>
      <c r="AH22" s="64"/>
      <c r="AI22" s="64"/>
      <c r="AJ22" s="64">
        <v>1</v>
      </c>
      <c r="AK22" s="64"/>
      <c r="AL22" s="64"/>
      <c r="AM22" s="64">
        <v>1</v>
      </c>
      <c r="AN22" s="118"/>
      <c r="AO22" s="118"/>
      <c r="AP22" s="64"/>
      <c r="AQ22" s="287"/>
      <c r="AR22" s="287"/>
      <c r="AS22" s="64"/>
      <c r="AT22" s="64"/>
      <c r="AU22" s="64"/>
      <c r="AV22" s="370"/>
      <c r="AW22" s="74">
        <f t="shared" si="11"/>
        <v>5</v>
      </c>
      <c r="AX22" s="270">
        <f t="shared" si="4"/>
        <v>10</v>
      </c>
      <c r="AY22" s="130"/>
      <c r="AZ22" s="130"/>
      <c r="BA22" s="130"/>
      <c r="BB22" s="130"/>
      <c r="BC22" s="130"/>
      <c r="BD22" s="130"/>
      <c r="BE22" s="130"/>
      <c r="BF22" s="130"/>
      <c r="BG22" s="137"/>
      <c r="BH22" s="141">
        <f t="shared" si="5"/>
        <v>10</v>
      </c>
      <c r="BI22" s="140"/>
    </row>
    <row r="23" spans="1:61" ht="18" customHeight="1" thickBot="1">
      <c r="A23" s="506"/>
      <c r="B23" s="469" t="s">
        <v>150</v>
      </c>
      <c r="C23" s="479" t="s">
        <v>59</v>
      </c>
      <c r="D23" s="72" t="s">
        <v>18</v>
      </c>
      <c r="E23" s="139">
        <v>2</v>
      </c>
      <c r="F23" s="139">
        <v>4</v>
      </c>
      <c r="G23" s="139">
        <v>2</v>
      </c>
      <c r="H23" s="139">
        <v>2</v>
      </c>
      <c r="I23" s="288"/>
      <c r="J23" s="288"/>
      <c r="K23" s="288"/>
      <c r="L23" s="288"/>
      <c r="M23" s="139">
        <v>2</v>
      </c>
      <c r="N23" s="139">
        <v>2</v>
      </c>
      <c r="O23" s="139">
        <v>4</v>
      </c>
      <c r="P23" s="139">
        <v>2</v>
      </c>
      <c r="Q23" s="139">
        <v>2</v>
      </c>
      <c r="R23" s="139">
        <v>2</v>
      </c>
      <c r="S23" s="139">
        <v>2</v>
      </c>
      <c r="T23" s="139">
        <v>4</v>
      </c>
      <c r="U23" s="139">
        <v>2</v>
      </c>
      <c r="V23" s="159">
        <f t="shared" si="10"/>
        <v>32</v>
      </c>
      <c r="W23" s="129"/>
      <c r="X23" s="133"/>
      <c r="Y23" s="66"/>
      <c r="Z23" s="64"/>
      <c r="AA23" s="64"/>
      <c r="AB23" s="64">
        <v>2</v>
      </c>
      <c r="AC23" s="64"/>
      <c r="AD23" s="64"/>
      <c r="AE23" s="64">
        <v>2</v>
      </c>
      <c r="AF23" s="64"/>
      <c r="AG23" s="64"/>
      <c r="AH23" s="64">
        <v>2</v>
      </c>
      <c r="AI23" s="64"/>
      <c r="AJ23" s="64"/>
      <c r="AK23" s="64">
        <v>2</v>
      </c>
      <c r="AL23" s="64"/>
      <c r="AM23" s="64"/>
      <c r="AN23" s="118"/>
      <c r="AO23" s="118"/>
      <c r="AP23" s="64"/>
      <c r="AQ23" s="287"/>
      <c r="AR23" s="287"/>
      <c r="AS23" s="64">
        <v>2</v>
      </c>
      <c r="AT23" s="64"/>
      <c r="AU23" s="64">
        <v>2</v>
      </c>
      <c r="AV23" s="373">
        <v>2</v>
      </c>
      <c r="AW23" s="74">
        <f t="shared" si="11"/>
        <v>14</v>
      </c>
      <c r="AX23" s="270">
        <f t="shared" si="4"/>
        <v>46</v>
      </c>
      <c r="AY23" s="130"/>
      <c r="AZ23" s="130"/>
      <c r="BA23" s="130"/>
      <c r="BB23" s="130"/>
      <c r="BC23" s="130"/>
      <c r="BD23" s="130"/>
      <c r="BE23" s="130"/>
      <c r="BF23" s="130"/>
      <c r="BG23" s="137"/>
      <c r="BH23" s="141"/>
      <c r="BI23" s="140"/>
    </row>
    <row r="24" spans="1:61" ht="18" customHeight="1" thickBot="1">
      <c r="A24" s="506"/>
      <c r="B24" s="470"/>
      <c r="C24" s="480"/>
      <c r="D24" s="72" t="s">
        <v>19</v>
      </c>
      <c r="E24" s="139">
        <v>1</v>
      </c>
      <c r="F24" s="139">
        <v>1</v>
      </c>
      <c r="G24" s="139">
        <v>1</v>
      </c>
      <c r="H24" s="139"/>
      <c r="I24" s="288"/>
      <c r="J24" s="288"/>
      <c r="K24" s="288"/>
      <c r="L24" s="288"/>
      <c r="M24" s="139"/>
      <c r="N24" s="139"/>
      <c r="O24" s="139"/>
      <c r="P24" s="139"/>
      <c r="Q24" s="139"/>
      <c r="R24" s="139"/>
      <c r="S24" s="139">
        <v>1</v>
      </c>
      <c r="T24" s="139">
        <v>2</v>
      </c>
      <c r="U24" s="139">
        <v>2</v>
      </c>
      <c r="V24" s="159">
        <f t="shared" si="10"/>
        <v>8</v>
      </c>
      <c r="W24" s="129"/>
      <c r="X24" s="133"/>
      <c r="Y24" s="66"/>
      <c r="Z24" s="64"/>
      <c r="AA24" s="64"/>
      <c r="AB24" s="64">
        <v>1</v>
      </c>
      <c r="AC24" s="64"/>
      <c r="AD24" s="64"/>
      <c r="AE24" s="64">
        <v>1</v>
      </c>
      <c r="AF24" s="64"/>
      <c r="AG24" s="64"/>
      <c r="AH24" s="64">
        <v>1</v>
      </c>
      <c r="AI24" s="64"/>
      <c r="AJ24" s="64"/>
      <c r="AK24" s="64">
        <v>1</v>
      </c>
      <c r="AL24" s="64"/>
      <c r="AM24" s="64"/>
      <c r="AN24" s="118"/>
      <c r="AO24" s="118"/>
      <c r="AP24" s="64"/>
      <c r="AQ24" s="287"/>
      <c r="AR24" s="287"/>
      <c r="AS24" s="64">
        <v>1</v>
      </c>
      <c r="AT24" s="64"/>
      <c r="AU24" s="64">
        <v>1</v>
      </c>
      <c r="AV24" s="370"/>
      <c r="AW24" s="74">
        <f t="shared" si="11"/>
        <v>6</v>
      </c>
      <c r="AX24" s="270">
        <f t="shared" si="4"/>
        <v>14</v>
      </c>
      <c r="AY24" s="130"/>
      <c r="AZ24" s="130"/>
      <c r="BA24" s="130"/>
      <c r="BB24" s="130"/>
      <c r="BC24" s="130"/>
      <c r="BD24" s="130"/>
      <c r="BE24" s="130"/>
      <c r="BF24" s="130"/>
      <c r="BG24" s="137"/>
      <c r="BH24" s="141"/>
      <c r="BI24" s="140"/>
    </row>
    <row r="25" spans="1:61" ht="18" customHeight="1" thickBot="1">
      <c r="A25" s="506"/>
      <c r="B25" s="465" t="s">
        <v>61</v>
      </c>
      <c r="C25" s="471" t="s">
        <v>151</v>
      </c>
      <c r="D25" s="39" t="s">
        <v>18</v>
      </c>
      <c r="E25" s="40">
        <f>E27</f>
        <v>2</v>
      </c>
      <c r="F25" s="40">
        <f aca="true" t="shared" si="12" ref="F25:V25">F27</f>
        <v>4</v>
      </c>
      <c r="G25" s="40">
        <f t="shared" si="12"/>
        <v>2</v>
      </c>
      <c r="H25" s="40">
        <f t="shared" si="12"/>
        <v>4</v>
      </c>
      <c r="I25" s="40">
        <f t="shared" si="12"/>
        <v>0</v>
      </c>
      <c r="J25" s="40">
        <f t="shared" si="12"/>
        <v>0</v>
      </c>
      <c r="K25" s="40">
        <f t="shared" si="12"/>
        <v>0</v>
      </c>
      <c r="L25" s="40">
        <f t="shared" si="12"/>
        <v>0</v>
      </c>
      <c r="M25" s="40">
        <f t="shared" si="12"/>
        <v>2</v>
      </c>
      <c r="N25" s="40">
        <f t="shared" si="12"/>
        <v>4</v>
      </c>
      <c r="O25" s="40">
        <f t="shared" si="12"/>
        <v>2</v>
      </c>
      <c r="P25" s="40">
        <f t="shared" si="12"/>
        <v>2</v>
      </c>
      <c r="Q25" s="40">
        <f t="shared" si="12"/>
        <v>4</v>
      </c>
      <c r="R25" s="40">
        <f t="shared" si="12"/>
        <v>0</v>
      </c>
      <c r="S25" s="40">
        <f t="shared" si="12"/>
        <v>2</v>
      </c>
      <c r="T25" s="40">
        <f t="shared" si="12"/>
        <v>3</v>
      </c>
      <c r="U25" s="40">
        <f t="shared" si="12"/>
        <v>6</v>
      </c>
      <c r="V25" s="159">
        <f t="shared" si="12"/>
        <v>37</v>
      </c>
      <c r="W25" s="129"/>
      <c r="X25" s="133"/>
      <c r="Y25" s="41">
        <f>Y27</f>
        <v>4</v>
      </c>
      <c r="Z25" s="41">
        <f aca="true" t="shared" si="13" ref="Z25:AU25">Z27</f>
        <v>4</v>
      </c>
      <c r="AA25" s="41">
        <f t="shared" si="13"/>
        <v>4</v>
      </c>
      <c r="AB25" s="41">
        <f t="shared" si="13"/>
        <v>4</v>
      </c>
      <c r="AC25" s="41">
        <f t="shared" si="13"/>
        <v>2</v>
      </c>
      <c r="AD25" s="41">
        <f t="shared" si="13"/>
        <v>4</v>
      </c>
      <c r="AE25" s="41">
        <f t="shared" si="13"/>
        <v>4</v>
      </c>
      <c r="AF25" s="41">
        <f t="shared" si="13"/>
        <v>4</v>
      </c>
      <c r="AG25" s="41">
        <f t="shared" si="13"/>
        <v>4</v>
      </c>
      <c r="AH25" s="41">
        <f t="shared" si="13"/>
        <v>4</v>
      </c>
      <c r="AI25" s="41">
        <f t="shared" si="13"/>
        <v>4</v>
      </c>
      <c r="AJ25" s="41">
        <f t="shared" si="13"/>
        <v>4</v>
      </c>
      <c r="AK25" s="41">
        <f t="shared" si="13"/>
        <v>4</v>
      </c>
      <c r="AL25" s="41">
        <f t="shared" si="13"/>
        <v>4</v>
      </c>
      <c r="AM25" s="41">
        <f t="shared" si="13"/>
        <v>4</v>
      </c>
      <c r="AN25" s="41">
        <f t="shared" si="13"/>
        <v>0</v>
      </c>
      <c r="AO25" s="41">
        <f t="shared" si="13"/>
        <v>0</v>
      </c>
      <c r="AP25" s="41">
        <f t="shared" si="13"/>
        <v>6</v>
      </c>
      <c r="AQ25" s="41">
        <f t="shared" si="13"/>
        <v>0</v>
      </c>
      <c r="AR25" s="41">
        <f t="shared" si="13"/>
        <v>0</v>
      </c>
      <c r="AS25" s="41">
        <f t="shared" si="13"/>
        <v>4</v>
      </c>
      <c r="AT25" s="41">
        <f t="shared" si="13"/>
        <v>6</v>
      </c>
      <c r="AU25" s="362">
        <f t="shared" si="13"/>
        <v>3</v>
      </c>
      <c r="AV25" s="362">
        <f>AV27</f>
        <v>2</v>
      </c>
      <c r="AW25" s="74">
        <f t="shared" si="11"/>
        <v>79</v>
      </c>
      <c r="AX25" s="270">
        <f t="shared" si="4"/>
        <v>116</v>
      </c>
      <c r="AY25" s="130"/>
      <c r="AZ25" s="130"/>
      <c r="BA25" s="130"/>
      <c r="BB25" s="130"/>
      <c r="BC25" s="130"/>
      <c r="BD25" s="130"/>
      <c r="BE25" s="130"/>
      <c r="BF25" s="130"/>
      <c r="BG25" s="137"/>
      <c r="BH25" s="141">
        <f aca="true" t="shared" si="14" ref="BH25:BH32">X25+AX25</f>
        <v>116</v>
      </c>
      <c r="BI25" s="140"/>
    </row>
    <row r="26" spans="1:61" ht="18" customHeight="1" thickBot="1">
      <c r="A26" s="506"/>
      <c r="B26" s="466"/>
      <c r="C26" s="472"/>
      <c r="D26" s="42" t="s">
        <v>19</v>
      </c>
      <c r="E26" s="40">
        <f>E28</f>
        <v>1</v>
      </c>
      <c r="F26" s="40">
        <f aca="true" t="shared" si="15" ref="F26:V26">F28</f>
        <v>0</v>
      </c>
      <c r="G26" s="40">
        <f t="shared" si="15"/>
        <v>1</v>
      </c>
      <c r="H26" s="40">
        <f t="shared" si="15"/>
        <v>1</v>
      </c>
      <c r="I26" s="40">
        <f t="shared" si="15"/>
        <v>0</v>
      </c>
      <c r="J26" s="40">
        <f t="shared" si="15"/>
        <v>0</v>
      </c>
      <c r="K26" s="40">
        <f t="shared" si="15"/>
        <v>0</v>
      </c>
      <c r="L26" s="40">
        <f t="shared" si="15"/>
        <v>0</v>
      </c>
      <c r="M26" s="40">
        <f t="shared" si="15"/>
        <v>1</v>
      </c>
      <c r="N26" s="40">
        <f t="shared" si="15"/>
        <v>1</v>
      </c>
      <c r="O26" s="40">
        <f t="shared" si="15"/>
        <v>1</v>
      </c>
      <c r="P26" s="40">
        <f t="shared" si="15"/>
        <v>1</v>
      </c>
      <c r="Q26" s="40">
        <f t="shared" si="15"/>
        <v>1</v>
      </c>
      <c r="R26" s="40">
        <f t="shared" si="15"/>
        <v>0</v>
      </c>
      <c r="S26" s="40">
        <f t="shared" si="15"/>
        <v>1</v>
      </c>
      <c r="T26" s="40">
        <f t="shared" si="15"/>
        <v>2</v>
      </c>
      <c r="U26" s="40">
        <f t="shared" si="15"/>
        <v>4</v>
      </c>
      <c r="V26" s="159">
        <f t="shared" si="15"/>
        <v>15</v>
      </c>
      <c r="W26" s="129"/>
      <c r="X26" s="133"/>
      <c r="Y26" s="41">
        <f>Y28</f>
        <v>2</v>
      </c>
      <c r="Z26" s="41">
        <f aca="true" t="shared" si="16" ref="Z26:AU26">Z28</f>
        <v>0</v>
      </c>
      <c r="AA26" s="41">
        <f t="shared" si="16"/>
        <v>0</v>
      </c>
      <c r="AB26" s="41">
        <f t="shared" si="16"/>
        <v>0</v>
      </c>
      <c r="AC26" s="41">
        <f t="shared" si="16"/>
        <v>2</v>
      </c>
      <c r="AD26" s="41">
        <f t="shared" si="16"/>
        <v>0</v>
      </c>
      <c r="AE26" s="41">
        <f t="shared" si="16"/>
        <v>0</v>
      </c>
      <c r="AF26" s="41">
        <f t="shared" si="16"/>
        <v>1</v>
      </c>
      <c r="AG26" s="41">
        <f t="shared" si="16"/>
        <v>0</v>
      </c>
      <c r="AH26" s="41">
        <f t="shared" si="16"/>
        <v>0</v>
      </c>
      <c r="AI26" s="41">
        <f t="shared" si="16"/>
        <v>2</v>
      </c>
      <c r="AJ26" s="41">
        <f t="shared" si="16"/>
        <v>0</v>
      </c>
      <c r="AK26" s="41">
        <f t="shared" si="16"/>
        <v>0</v>
      </c>
      <c r="AL26" s="41">
        <f t="shared" si="16"/>
        <v>2</v>
      </c>
      <c r="AM26" s="41">
        <f t="shared" si="16"/>
        <v>0</v>
      </c>
      <c r="AN26" s="41">
        <f t="shared" si="16"/>
        <v>0</v>
      </c>
      <c r="AO26" s="41">
        <f t="shared" si="16"/>
        <v>0</v>
      </c>
      <c r="AP26" s="41">
        <f t="shared" si="16"/>
        <v>0</v>
      </c>
      <c r="AQ26" s="41">
        <f t="shared" si="16"/>
        <v>0</v>
      </c>
      <c r="AR26" s="41">
        <f t="shared" si="16"/>
        <v>0</v>
      </c>
      <c r="AS26" s="41">
        <f t="shared" si="16"/>
        <v>2</v>
      </c>
      <c r="AT26" s="41">
        <f t="shared" si="16"/>
        <v>1</v>
      </c>
      <c r="AU26" s="41">
        <f t="shared" si="16"/>
        <v>1</v>
      </c>
      <c r="AV26" s="362">
        <f>AV28</f>
        <v>2</v>
      </c>
      <c r="AW26" s="74">
        <f t="shared" si="11"/>
        <v>15</v>
      </c>
      <c r="AX26" s="270">
        <f t="shared" si="4"/>
        <v>30</v>
      </c>
      <c r="AY26" s="130"/>
      <c r="AZ26" s="130"/>
      <c r="BA26" s="130"/>
      <c r="BB26" s="130"/>
      <c r="BC26" s="130"/>
      <c r="BD26" s="130"/>
      <c r="BE26" s="130"/>
      <c r="BF26" s="130"/>
      <c r="BG26" s="137"/>
      <c r="BH26" s="141">
        <f t="shared" si="14"/>
        <v>30</v>
      </c>
      <c r="BI26" s="140"/>
    </row>
    <row r="27" spans="1:61" ht="18" customHeight="1" thickBot="1" thickTop="1">
      <c r="A27" s="506"/>
      <c r="B27" s="475" t="s">
        <v>62</v>
      </c>
      <c r="C27" s="481" t="s">
        <v>152</v>
      </c>
      <c r="D27" s="49" t="s">
        <v>18</v>
      </c>
      <c r="E27" s="139">
        <v>2</v>
      </c>
      <c r="F27" s="139">
        <v>4</v>
      </c>
      <c r="G27" s="139">
        <v>2</v>
      </c>
      <c r="H27" s="139">
        <v>4</v>
      </c>
      <c r="I27" s="288"/>
      <c r="J27" s="288"/>
      <c r="K27" s="288"/>
      <c r="L27" s="288"/>
      <c r="M27" s="139">
        <v>2</v>
      </c>
      <c r="N27" s="139">
        <v>4</v>
      </c>
      <c r="O27" s="139">
        <v>2</v>
      </c>
      <c r="P27" s="139">
        <v>2</v>
      </c>
      <c r="Q27" s="139">
        <v>4</v>
      </c>
      <c r="R27" s="139"/>
      <c r="S27" s="139">
        <v>2</v>
      </c>
      <c r="T27" s="139">
        <v>3</v>
      </c>
      <c r="U27" s="139">
        <v>6</v>
      </c>
      <c r="V27" s="159">
        <f aca="true" t="shared" si="17" ref="V27:V40">SUM(E27:U27)</f>
        <v>37</v>
      </c>
      <c r="W27" s="129"/>
      <c r="X27" s="133"/>
      <c r="Y27" s="66">
        <v>4</v>
      </c>
      <c r="Z27" s="66">
        <v>4</v>
      </c>
      <c r="AA27" s="66">
        <v>4</v>
      </c>
      <c r="AB27" s="66">
        <v>4</v>
      </c>
      <c r="AC27" s="66">
        <v>2</v>
      </c>
      <c r="AD27" s="66">
        <v>4</v>
      </c>
      <c r="AE27" s="66">
        <v>4</v>
      </c>
      <c r="AF27" s="66">
        <v>4</v>
      </c>
      <c r="AG27" s="66">
        <v>4</v>
      </c>
      <c r="AH27" s="66">
        <v>4</v>
      </c>
      <c r="AI27" s="66">
        <v>4</v>
      </c>
      <c r="AJ27" s="66">
        <v>4</v>
      </c>
      <c r="AK27" s="66">
        <v>4</v>
      </c>
      <c r="AL27" s="66">
        <v>4</v>
      </c>
      <c r="AM27" s="64">
        <v>4</v>
      </c>
      <c r="AN27" s="118"/>
      <c r="AO27" s="120"/>
      <c r="AP27" s="66">
        <v>6</v>
      </c>
      <c r="AQ27" s="291"/>
      <c r="AR27" s="291"/>
      <c r="AS27" s="66">
        <v>4</v>
      </c>
      <c r="AT27" s="66">
        <v>6</v>
      </c>
      <c r="AU27" s="66">
        <v>3</v>
      </c>
      <c r="AV27" s="370">
        <v>2</v>
      </c>
      <c r="AW27" s="74">
        <f t="shared" si="11"/>
        <v>79</v>
      </c>
      <c r="AX27" s="270">
        <f t="shared" si="4"/>
        <v>116</v>
      </c>
      <c r="AY27" s="130"/>
      <c r="AZ27" s="130"/>
      <c r="BA27" s="130"/>
      <c r="BB27" s="130"/>
      <c r="BC27" s="130"/>
      <c r="BD27" s="130"/>
      <c r="BE27" s="130"/>
      <c r="BF27" s="130"/>
      <c r="BG27" s="137"/>
      <c r="BH27" s="141">
        <f t="shared" si="14"/>
        <v>116</v>
      </c>
      <c r="BI27" s="140"/>
    </row>
    <row r="28" spans="1:61" ht="18" customHeight="1" thickBot="1">
      <c r="A28" s="506"/>
      <c r="B28" s="476"/>
      <c r="C28" s="482"/>
      <c r="D28" s="50" t="s">
        <v>19</v>
      </c>
      <c r="E28" s="139">
        <v>1</v>
      </c>
      <c r="F28" s="139"/>
      <c r="G28" s="139">
        <v>1</v>
      </c>
      <c r="H28" s="139">
        <v>1</v>
      </c>
      <c r="I28" s="288"/>
      <c r="J28" s="288"/>
      <c r="K28" s="288"/>
      <c r="L28" s="288"/>
      <c r="M28" s="139">
        <v>1</v>
      </c>
      <c r="N28" s="139">
        <v>1</v>
      </c>
      <c r="O28" s="139">
        <v>1</v>
      </c>
      <c r="P28" s="139">
        <v>1</v>
      </c>
      <c r="Q28" s="139">
        <v>1</v>
      </c>
      <c r="R28" s="139"/>
      <c r="S28" s="139">
        <v>1</v>
      </c>
      <c r="T28" s="139">
        <v>2</v>
      </c>
      <c r="U28" s="139">
        <v>4</v>
      </c>
      <c r="V28" s="159">
        <f t="shared" si="17"/>
        <v>15</v>
      </c>
      <c r="W28" s="129"/>
      <c r="X28" s="133"/>
      <c r="Y28" s="66">
        <v>2</v>
      </c>
      <c r="Z28" s="66"/>
      <c r="AA28" s="66"/>
      <c r="AB28" s="66"/>
      <c r="AC28" s="66">
        <v>2</v>
      </c>
      <c r="AD28" s="66"/>
      <c r="AE28" s="66"/>
      <c r="AF28" s="66">
        <v>1</v>
      </c>
      <c r="AG28" s="66"/>
      <c r="AH28" s="66"/>
      <c r="AI28" s="66">
        <v>2</v>
      </c>
      <c r="AJ28" s="66"/>
      <c r="AK28" s="66"/>
      <c r="AL28" s="66">
        <v>2</v>
      </c>
      <c r="AM28" s="64"/>
      <c r="AN28" s="118"/>
      <c r="AO28" s="120"/>
      <c r="AP28" s="66"/>
      <c r="AQ28" s="291"/>
      <c r="AR28" s="291"/>
      <c r="AS28" s="66">
        <v>2</v>
      </c>
      <c r="AT28" s="66">
        <v>1</v>
      </c>
      <c r="AU28" s="66">
        <v>1</v>
      </c>
      <c r="AV28" s="370">
        <v>2</v>
      </c>
      <c r="AW28" s="74">
        <f t="shared" si="11"/>
        <v>15</v>
      </c>
      <c r="AX28" s="270">
        <f t="shared" si="4"/>
        <v>30</v>
      </c>
      <c r="AY28" s="130"/>
      <c r="AZ28" s="130"/>
      <c r="BA28" s="130"/>
      <c r="BB28" s="130"/>
      <c r="BC28" s="130"/>
      <c r="BD28" s="130"/>
      <c r="BE28" s="130"/>
      <c r="BF28" s="130"/>
      <c r="BG28" s="137"/>
      <c r="BH28" s="141">
        <f t="shared" si="14"/>
        <v>30</v>
      </c>
      <c r="BI28" s="140"/>
    </row>
    <row r="29" spans="1:61" s="124" customFormat="1" ht="18" customHeight="1" thickBot="1" thickTop="1">
      <c r="A29" s="506"/>
      <c r="B29" s="467" t="s">
        <v>154</v>
      </c>
      <c r="C29" s="483" t="s">
        <v>153</v>
      </c>
      <c r="D29" s="121" t="s">
        <v>18</v>
      </c>
      <c r="E29" s="122">
        <f>E35+E39</f>
        <v>8</v>
      </c>
      <c r="F29" s="122">
        <f aca="true" t="shared" si="18" ref="F29:V29">F35+F39</f>
        <v>6</v>
      </c>
      <c r="G29" s="122">
        <f t="shared" si="18"/>
        <v>8</v>
      </c>
      <c r="H29" s="122">
        <f t="shared" si="18"/>
        <v>8</v>
      </c>
      <c r="I29" s="122">
        <f t="shared" si="18"/>
        <v>0</v>
      </c>
      <c r="J29" s="122">
        <f t="shared" si="18"/>
        <v>0</v>
      </c>
      <c r="K29" s="122">
        <f t="shared" si="18"/>
        <v>0</v>
      </c>
      <c r="L29" s="122">
        <f t="shared" si="18"/>
        <v>0</v>
      </c>
      <c r="M29" s="122">
        <f t="shared" si="18"/>
        <v>8</v>
      </c>
      <c r="N29" s="122">
        <f t="shared" si="18"/>
        <v>6</v>
      </c>
      <c r="O29" s="122">
        <f t="shared" si="18"/>
        <v>6</v>
      </c>
      <c r="P29" s="122">
        <f t="shared" si="18"/>
        <v>8</v>
      </c>
      <c r="Q29" s="122">
        <f t="shared" si="18"/>
        <v>6</v>
      </c>
      <c r="R29" s="122">
        <f t="shared" si="18"/>
        <v>6</v>
      </c>
      <c r="S29" s="122">
        <f t="shared" si="18"/>
        <v>8</v>
      </c>
      <c r="T29" s="122">
        <f t="shared" si="18"/>
        <v>8</v>
      </c>
      <c r="U29" s="122">
        <f t="shared" si="18"/>
        <v>6</v>
      </c>
      <c r="V29" s="159">
        <f t="shared" si="18"/>
        <v>92</v>
      </c>
      <c r="W29" s="129"/>
      <c r="X29" s="133"/>
      <c r="Y29" s="123">
        <f>Y31+Y33+Y35+Y37</f>
        <v>16</v>
      </c>
      <c r="Z29" s="123">
        <f aca="true" t="shared" si="19" ref="Z29:AU29">Z31+Z33+Z35+Z37</f>
        <v>14</v>
      </c>
      <c r="AA29" s="123">
        <f t="shared" si="19"/>
        <v>16</v>
      </c>
      <c r="AB29" s="123">
        <f t="shared" si="19"/>
        <v>12</v>
      </c>
      <c r="AC29" s="123">
        <f t="shared" si="19"/>
        <v>18</v>
      </c>
      <c r="AD29" s="123">
        <f t="shared" si="19"/>
        <v>14</v>
      </c>
      <c r="AE29" s="123">
        <f t="shared" si="19"/>
        <v>16</v>
      </c>
      <c r="AF29" s="123">
        <f t="shared" si="19"/>
        <v>14</v>
      </c>
      <c r="AG29" s="123">
        <f t="shared" si="19"/>
        <v>16</v>
      </c>
      <c r="AH29" s="123">
        <f t="shared" si="19"/>
        <v>16</v>
      </c>
      <c r="AI29" s="123">
        <f t="shared" si="19"/>
        <v>16</v>
      </c>
      <c r="AJ29" s="123">
        <f t="shared" si="19"/>
        <v>14</v>
      </c>
      <c r="AK29" s="123">
        <f t="shared" si="19"/>
        <v>16</v>
      </c>
      <c r="AL29" s="123">
        <f t="shared" si="19"/>
        <v>16</v>
      </c>
      <c r="AM29" s="123">
        <f t="shared" si="19"/>
        <v>16</v>
      </c>
      <c r="AN29" s="123">
        <f t="shared" si="19"/>
        <v>0</v>
      </c>
      <c r="AO29" s="123">
        <f t="shared" si="19"/>
        <v>0</v>
      </c>
      <c r="AP29" s="123">
        <f t="shared" si="19"/>
        <v>16</v>
      </c>
      <c r="AQ29" s="123">
        <f t="shared" si="19"/>
        <v>0</v>
      </c>
      <c r="AR29" s="123">
        <f t="shared" si="19"/>
        <v>0</v>
      </c>
      <c r="AS29" s="123">
        <f t="shared" si="19"/>
        <v>14</v>
      </c>
      <c r="AT29" s="123">
        <f t="shared" si="19"/>
        <v>12</v>
      </c>
      <c r="AU29" s="365">
        <f t="shared" si="19"/>
        <v>14</v>
      </c>
      <c r="AV29" s="366">
        <f>AV31+AV33+AV35+AV37+AV39</f>
        <v>14</v>
      </c>
      <c r="AW29" s="74">
        <f t="shared" si="11"/>
        <v>300</v>
      </c>
      <c r="AX29" s="270">
        <f t="shared" si="4"/>
        <v>392</v>
      </c>
      <c r="AY29" s="130"/>
      <c r="AZ29" s="130"/>
      <c r="BA29" s="130"/>
      <c r="BB29" s="130"/>
      <c r="BC29" s="130"/>
      <c r="BD29" s="130"/>
      <c r="BE29" s="130"/>
      <c r="BF29" s="130"/>
      <c r="BG29" s="137"/>
      <c r="BH29" s="141">
        <f t="shared" si="14"/>
        <v>392</v>
      </c>
      <c r="BI29" s="140"/>
    </row>
    <row r="30" spans="1:61" s="124" customFormat="1" ht="18" customHeight="1" thickBot="1">
      <c r="A30" s="506"/>
      <c r="B30" s="468"/>
      <c r="C30" s="484"/>
      <c r="D30" s="125" t="s">
        <v>19</v>
      </c>
      <c r="E30" s="122">
        <f>E36+E40</f>
        <v>1</v>
      </c>
      <c r="F30" s="122">
        <f aca="true" t="shared" si="20" ref="F30:V30">F36+F40</f>
        <v>2</v>
      </c>
      <c r="G30" s="122">
        <f t="shared" si="20"/>
        <v>0</v>
      </c>
      <c r="H30" s="122">
        <f t="shared" si="20"/>
        <v>1</v>
      </c>
      <c r="I30" s="122">
        <f t="shared" si="20"/>
        <v>0</v>
      </c>
      <c r="J30" s="122">
        <f t="shared" si="20"/>
        <v>0</v>
      </c>
      <c r="K30" s="122">
        <f t="shared" si="20"/>
        <v>0</v>
      </c>
      <c r="L30" s="122">
        <f t="shared" si="20"/>
        <v>0</v>
      </c>
      <c r="M30" s="122">
        <f t="shared" si="20"/>
        <v>3</v>
      </c>
      <c r="N30" s="122">
        <f t="shared" si="20"/>
        <v>4</v>
      </c>
      <c r="O30" s="122">
        <f t="shared" si="20"/>
        <v>2</v>
      </c>
      <c r="P30" s="122">
        <f t="shared" si="20"/>
        <v>1</v>
      </c>
      <c r="Q30" s="122">
        <f t="shared" si="20"/>
        <v>1</v>
      </c>
      <c r="R30" s="122">
        <f t="shared" si="20"/>
        <v>4</v>
      </c>
      <c r="S30" s="122">
        <f t="shared" si="20"/>
        <v>4</v>
      </c>
      <c r="T30" s="122">
        <f t="shared" si="20"/>
        <v>0</v>
      </c>
      <c r="U30" s="122">
        <f t="shared" si="20"/>
        <v>2</v>
      </c>
      <c r="V30" s="159">
        <f t="shared" si="20"/>
        <v>25</v>
      </c>
      <c r="W30" s="129"/>
      <c r="X30" s="133"/>
      <c r="Y30" s="123">
        <f>Y32+Y34+Y36+Y38</f>
        <v>0</v>
      </c>
      <c r="Z30" s="123">
        <f aca="true" t="shared" si="21" ref="Z30:AU30">Z32+Z34+Z36+Z38</f>
        <v>2</v>
      </c>
      <c r="AA30" s="123">
        <f t="shared" si="21"/>
        <v>2</v>
      </c>
      <c r="AB30" s="123">
        <f t="shared" si="21"/>
        <v>0</v>
      </c>
      <c r="AC30" s="123">
        <f t="shared" si="21"/>
        <v>2</v>
      </c>
      <c r="AD30" s="123">
        <f t="shared" si="21"/>
        <v>2</v>
      </c>
      <c r="AE30" s="123">
        <f t="shared" si="21"/>
        <v>0</v>
      </c>
      <c r="AF30" s="123">
        <f t="shared" si="21"/>
        <v>0</v>
      </c>
      <c r="AG30" s="123">
        <f t="shared" si="21"/>
        <v>1</v>
      </c>
      <c r="AH30" s="123">
        <f t="shared" si="21"/>
        <v>2</v>
      </c>
      <c r="AI30" s="123">
        <f t="shared" si="21"/>
        <v>0</v>
      </c>
      <c r="AJ30" s="123">
        <f t="shared" si="21"/>
        <v>1</v>
      </c>
      <c r="AK30" s="123">
        <f t="shared" si="21"/>
        <v>1</v>
      </c>
      <c r="AL30" s="123">
        <f t="shared" si="21"/>
        <v>2</v>
      </c>
      <c r="AM30" s="123">
        <f t="shared" si="21"/>
        <v>0</v>
      </c>
      <c r="AN30" s="123">
        <f t="shared" si="21"/>
        <v>0</v>
      </c>
      <c r="AO30" s="123">
        <f t="shared" si="21"/>
        <v>0</v>
      </c>
      <c r="AP30" s="123">
        <f t="shared" si="21"/>
        <v>2</v>
      </c>
      <c r="AQ30" s="123">
        <f t="shared" si="21"/>
        <v>0</v>
      </c>
      <c r="AR30" s="123">
        <f t="shared" si="21"/>
        <v>0</v>
      </c>
      <c r="AS30" s="123">
        <f t="shared" si="21"/>
        <v>1</v>
      </c>
      <c r="AT30" s="123">
        <f t="shared" si="21"/>
        <v>1</v>
      </c>
      <c r="AU30" s="123">
        <f t="shared" si="21"/>
        <v>1</v>
      </c>
      <c r="AV30" s="366">
        <f>AV32+AV34+AV36+AV38+AV40</f>
        <v>4</v>
      </c>
      <c r="AW30" s="74">
        <f t="shared" si="11"/>
        <v>24</v>
      </c>
      <c r="AX30" s="270">
        <f t="shared" si="4"/>
        <v>49</v>
      </c>
      <c r="AY30" s="130"/>
      <c r="AZ30" s="130"/>
      <c r="BA30" s="130"/>
      <c r="BB30" s="130"/>
      <c r="BC30" s="130"/>
      <c r="BD30" s="130"/>
      <c r="BE30" s="130"/>
      <c r="BF30" s="130"/>
      <c r="BG30" s="137"/>
      <c r="BH30" s="141">
        <f t="shared" si="14"/>
        <v>49</v>
      </c>
      <c r="BI30" s="140"/>
    </row>
    <row r="31" spans="1:61" ht="18" customHeight="1" thickBot="1" thickTop="1">
      <c r="A31" s="506"/>
      <c r="B31" s="475" t="s">
        <v>64</v>
      </c>
      <c r="C31" s="481" t="s">
        <v>155</v>
      </c>
      <c r="D31" s="12" t="s">
        <v>18</v>
      </c>
      <c r="E31" s="24"/>
      <c r="F31" s="24"/>
      <c r="G31" s="24"/>
      <c r="H31" s="64"/>
      <c r="I31" s="266"/>
      <c r="J31" s="266"/>
      <c r="K31" s="266"/>
      <c r="L31" s="266"/>
      <c r="M31" s="24"/>
      <c r="N31" s="64"/>
      <c r="O31" s="64"/>
      <c r="P31" s="64"/>
      <c r="Q31" s="24"/>
      <c r="R31" s="24"/>
      <c r="S31" s="24"/>
      <c r="T31" s="24"/>
      <c r="U31" s="24"/>
      <c r="V31" s="159">
        <f t="shared" si="17"/>
        <v>0</v>
      </c>
      <c r="W31" s="129"/>
      <c r="X31" s="133"/>
      <c r="Y31" s="66">
        <v>6</v>
      </c>
      <c r="Z31" s="66">
        <v>6</v>
      </c>
      <c r="AA31" s="66">
        <v>6</v>
      </c>
      <c r="AB31" s="66">
        <v>4</v>
      </c>
      <c r="AC31" s="66">
        <v>6</v>
      </c>
      <c r="AD31" s="66">
        <v>4</v>
      </c>
      <c r="AE31" s="66">
        <v>6</v>
      </c>
      <c r="AF31" s="66">
        <v>4</v>
      </c>
      <c r="AG31" s="66">
        <v>6</v>
      </c>
      <c r="AH31" s="66">
        <v>4</v>
      </c>
      <c r="AI31" s="66">
        <v>6</v>
      </c>
      <c r="AJ31" s="66">
        <v>4</v>
      </c>
      <c r="AK31" s="66">
        <v>6</v>
      </c>
      <c r="AL31" s="66">
        <v>4</v>
      </c>
      <c r="AM31" s="64">
        <v>6</v>
      </c>
      <c r="AN31" s="118"/>
      <c r="AO31" s="118"/>
      <c r="AP31" s="66">
        <v>4</v>
      </c>
      <c r="AQ31" s="291"/>
      <c r="AR31" s="291"/>
      <c r="AS31" s="66">
        <v>6</v>
      </c>
      <c r="AT31" s="66">
        <v>6</v>
      </c>
      <c r="AU31" s="66">
        <v>4</v>
      </c>
      <c r="AV31" s="370">
        <v>2</v>
      </c>
      <c r="AW31" s="74">
        <f t="shared" si="11"/>
        <v>100</v>
      </c>
      <c r="AX31" s="270">
        <f t="shared" si="4"/>
        <v>100</v>
      </c>
      <c r="AY31" s="130"/>
      <c r="AZ31" s="130"/>
      <c r="BA31" s="130"/>
      <c r="BB31" s="130"/>
      <c r="BC31" s="130"/>
      <c r="BD31" s="130"/>
      <c r="BE31" s="130"/>
      <c r="BF31" s="130"/>
      <c r="BG31" s="137"/>
      <c r="BH31" s="141">
        <f t="shared" si="14"/>
        <v>100</v>
      </c>
      <c r="BI31" s="140"/>
    </row>
    <row r="32" spans="1:61" ht="18" customHeight="1" thickBot="1">
      <c r="A32" s="506"/>
      <c r="B32" s="476"/>
      <c r="C32" s="485"/>
      <c r="D32" s="37" t="s">
        <v>19</v>
      </c>
      <c r="E32" s="24"/>
      <c r="F32" s="24"/>
      <c r="G32" s="24"/>
      <c r="H32" s="24"/>
      <c r="I32" s="266"/>
      <c r="J32" s="266"/>
      <c r="K32" s="266"/>
      <c r="L32" s="266"/>
      <c r="M32" s="24"/>
      <c r="N32" s="64"/>
      <c r="O32" s="64"/>
      <c r="P32" s="64"/>
      <c r="Q32" s="24"/>
      <c r="R32" s="24"/>
      <c r="S32" s="24"/>
      <c r="T32" s="24"/>
      <c r="U32" s="24"/>
      <c r="V32" s="159">
        <f t="shared" si="17"/>
        <v>0</v>
      </c>
      <c r="W32" s="129"/>
      <c r="X32" s="133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4"/>
      <c r="AN32" s="118"/>
      <c r="AO32" s="118"/>
      <c r="AP32" s="66"/>
      <c r="AQ32" s="291"/>
      <c r="AR32" s="291"/>
      <c r="AS32" s="66"/>
      <c r="AT32" s="66"/>
      <c r="AU32" s="66"/>
      <c r="AV32" s="370"/>
      <c r="AW32" s="74">
        <f t="shared" si="11"/>
        <v>0</v>
      </c>
      <c r="AX32" s="270">
        <f t="shared" si="4"/>
        <v>0</v>
      </c>
      <c r="AY32" s="130"/>
      <c r="AZ32" s="130"/>
      <c r="BA32" s="130"/>
      <c r="BB32" s="130"/>
      <c r="BC32" s="130"/>
      <c r="BD32" s="130"/>
      <c r="BE32" s="130"/>
      <c r="BF32" s="130"/>
      <c r="BG32" s="137"/>
      <c r="BH32" s="141">
        <f t="shared" si="14"/>
        <v>0</v>
      </c>
      <c r="BI32" s="140"/>
    </row>
    <row r="33" spans="1:61" ht="18" customHeight="1" thickBot="1" thickTop="1">
      <c r="A33" s="506"/>
      <c r="B33" s="475" t="s">
        <v>156</v>
      </c>
      <c r="C33" s="481" t="s">
        <v>157</v>
      </c>
      <c r="D33" s="12" t="s">
        <v>18</v>
      </c>
      <c r="E33" s="24"/>
      <c r="F33" s="24"/>
      <c r="G33" s="24"/>
      <c r="H33" s="24"/>
      <c r="I33" s="266"/>
      <c r="J33" s="266"/>
      <c r="K33" s="266"/>
      <c r="L33" s="266"/>
      <c r="M33" s="24"/>
      <c r="N33" s="64"/>
      <c r="O33" s="64"/>
      <c r="P33" s="64"/>
      <c r="Q33" s="24"/>
      <c r="R33" s="24"/>
      <c r="S33" s="24"/>
      <c r="T33" s="24"/>
      <c r="U33" s="24"/>
      <c r="V33" s="159">
        <f t="shared" si="17"/>
        <v>0</v>
      </c>
      <c r="W33" s="129"/>
      <c r="X33" s="133"/>
      <c r="Y33" s="66">
        <v>6</v>
      </c>
      <c r="Z33" s="66">
        <v>6</v>
      </c>
      <c r="AA33" s="66">
        <v>6</v>
      </c>
      <c r="AB33" s="66">
        <v>4</v>
      </c>
      <c r="AC33" s="66">
        <v>4</v>
      </c>
      <c r="AD33" s="66">
        <v>6</v>
      </c>
      <c r="AE33" s="66">
        <v>6</v>
      </c>
      <c r="AF33" s="66">
        <v>4</v>
      </c>
      <c r="AG33" s="66">
        <v>6</v>
      </c>
      <c r="AH33" s="66">
        <v>6</v>
      </c>
      <c r="AI33" s="66">
        <v>4</v>
      </c>
      <c r="AJ33" s="66">
        <v>4</v>
      </c>
      <c r="AK33" s="66">
        <v>6</v>
      </c>
      <c r="AL33" s="66">
        <v>6</v>
      </c>
      <c r="AM33" s="64">
        <v>4</v>
      </c>
      <c r="AN33" s="118"/>
      <c r="AO33" s="118"/>
      <c r="AP33" s="66">
        <v>6</v>
      </c>
      <c r="AQ33" s="291"/>
      <c r="AR33" s="291"/>
      <c r="AS33" s="66">
        <v>4</v>
      </c>
      <c r="AT33" s="66">
        <v>4</v>
      </c>
      <c r="AU33" s="66">
        <v>6</v>
      </c>
      <c r="AV33" s="370">
        <v>6</v>
      </c>
      <c r="AW33" s="74">
        <f t="shared" si="11"/>
        <v>104</v>
      </c>
      <c r="AX33" s="270">
        <f t="shared" si="4"/>
        <v>104</v>
      </c>
      <c r="AY33" s="130"/>
      <c r="AZ33" s="130"/>
      <c r="BA33" s="130"/>
      <c r="BB33" s="130"/>
      <c r="BC33" s="130"/>
      <c r="BD33" s="130"/>
      <c r="BE33" s="130"/>
      <c r="BF33" s="130"/>
      <c r="BG33" s="137"/>
      <c r="BH33" s="141"/>
      <c r="BI33" s="140"/>
    </row>
    <row r="34" spans="1:61" ht="18" customHeight="1" thickBot="1">
      <c r="A34" s="506"/>
      <c r="B34" s="476"/>
      <c r="C34" s="485"/>
      <c r="D34" s="37" t="s">
        <v>19</v>
      </c>
      <c r="E34" s="24"/>
      <c r="F34" s="24"/>
      <c r="G34" s="24"/>
      <c r="H34" s="24"/>
      <c r="I34" s="266"/>
      <c r="J34" s="266"/>
      <c r="K34" s="266"/>
      <c r="L34" s="266"/>
      <c r="M34" s="24"/>
      <c r="N34" s="64"/>
      <c r="O34" s="64"/>
      <c r="P34" s="64"/>
      <c r="Q34" s="24"/>
      <c r="R34" s="24"/>
      <c r="S34" s="24"/>
      <c r="T34" s="24"/>
      <c r="U34" s="24"/>
      <c r="V34" s="159">
        <f t="shared" si="17"/>
        <v>0</v>
      </c>
      <c r="W34" s="129"/>
      <c r="X34" s="133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4"/>
      <c r="AN34" s="118"/>
      <c r="AO34" s="118"/>
      <c r="AP34" s="66"/>
      <c r="AQ34" s="291"/>
      <c r="AR34" s="291"/>
      <c r="AS34" s="66"/>
      <c r="AT34" s="66"/>
      <c r="AU34" s="66"/>
      <c r="AV34" s="370"/>
      <c r="AW34" s="74">
        <f t="shared" si="11"/>
        <v>0</v>
      </c>
      <c r="AX34" s="270">
        <f t="shared" si="4"/>
        <v>0</v>
      </c>
      <c r="AY34" s="130"/>
      <c r="AZ34" s="130"/>
      <c r="BA34" s="130"/>
      <c r="BB34" s="130"/>
      <c r="BC34" s="130"/>
      <c r="BD34" s="130"/>
      <c r="BE34" s="130"/>
      <c r="BF34" s="130"/>
      <c r="BG34" s="137"/>
      <c r="BH34" s="141"/>
      <c r="BI34" s="140"/>
    </row>
    <row r="35" spans="1:61" ht="18" customHeight="1" thickBot="1" thickTop="1">
      <c r="A35" s="506"/>
      <c r="B35" s="475" t="s">
        <v>158</v>
      </c>
      <c r="C35" s="481" t="s">
        <v>159</v>
      </c>
      <c r="D35" s="12" t="s">
        <v>18</v>
      </c>
      <c r="E35" s="24">
        <v>2</v>
      </c>
      <c r="F35" s="24">
        <v>4</v>
      </c>
      <c r="G35" s="24">
        <v>2</v>
      </c>
      <c r="H35" s="24">
        <v>2</v>
      </c>
      <c r="I35" s="266"/>
      <c r="J35" s="266"/>
      <c r="K35" s="266"/>
      <c r="L35" s="266"/>
      <c r="M35" s="24">
        <v>4</v>
      </c>
      <c r="N35" s="64">
        <v>2</v>
      </c>
      <c r="O35" s="64">
        <v>2</v>
      </c>
      <c r="P35" s="64">
        <v>2</v>
      </c>
      <c r="Q35" s="24">
        <v>2</v>
      </c>
      <c r="R35" s="24">
        <v>2</v>
      </c>
      <c r="S35" s="24">
        <v>2</v>
      </c>
      <c r="T35" s="24">
        <v>2</v>
      </c>
      <c r="U35" s="24">
        <v>2</v>
      </c>
      <c r="V35" s="159">
        <f t="shared" si="17"/>
        <v>30</v>
      </c>
      <c r="W35" s="129"/>
      <c r="X35" s="133"/>
      <c r="Y35" s="66">
        <v>2</v>
      </c>
      <c r="Z35" s="66">
        <v>2</v>
      </c>
      <c r="AA35" s="66"/>
      <c r="AB35" s="66">
        <v>2</v>
      </c>
      <c r="AC35" s="66">
        <v>4</v>
      </c>
      <c r="AD35" s="66">
        <v>2</v>
      </c>
      <c r="AE35" s="66">
        <v>2</v>
      </c>
      <c r="AF35" s="66">
        <v>2</v>
      </c>
      <c r="AG35" s="66">
        <v>2</v>
      </c>
      <c r="AH35" s="66">
        <v>2</v>
      </c>
      <c r="AI35" s="66">
        <v>4</v>
      </c>
      <c r="AJ35" s="66">
        <v>2</v>
      </c>
      <c r="AK35" s="66">
        <v>2</v>
      </c>
      <c r="AL35" s="66">
        <v>2</v>
      </c>
      <c r="AM35" s="64">
        <v>4</v>
      </c>
      <c r="AN35" s="118"/>
      <c r="AO35" s="118"/>
      <c r="AP35" s="66">
        <v>2</v>
      </c>
      <c r="AQ35" s="291"/>
      <c r="AR35" s="291"/>
      <c r="AS35" s="66">
        <v>2</v>
      </c>
      <c r="AT35" s="66">
        <v>2</v>
      </c>
      <c r="AU35" s="66">
        <v>2</v>
      </c>
      <c r="AV35" s="370">
        <v>2</v>
      </c>
      <c r="AW35" s="74">
        <f t="shared" si="11"/>
        <v>44</v>
      </c>
      <c r="AX35" s="270">
        <f t="shared" si="4"/>
        <v>74</v>
      </c>
      <c r="AY35" s="130"/>
      <c r="AZ35" s="130"/>
      <c r="BA35" s="130"/>
      <c r="BB35" s="130"/>
      <c r="BC35" s="130"/>
      <c r="BD35" s="130"/>
      <c r="BE35" s="130"/>
      <c r="BF35" s="130"/>
      <c r="BG35" s="137"/>
      <c r="BH35" s="141"/>
      <c r="BI35" s="140"/>
    </row>
    <row r="36" spans="1:61" ht="18" customHeight="1" thickBot="1">
      <c r="A36" s="506"/>
      <c r="B36" s="476"/>
      <c r="C36" s="485"/>
      <c r="D36" s="37" t="s">
        <v>19</v>
      </c>
      <c r="E36" s="24">
        <v>1</v>
      </c>
      <c r="F36" s="24"/>
      <c r="G36" s="24"/>
      <c r="H36" s="24">
        <v>1</v>
      </c>
      <c r="I36" s="266"/>
      <c r="J36" s="266"/>
      <c r="K36" s="266"/>
      <c r="L36" s="266"/>
      <c r="M36" s="24">
        <v>1</v>
      </c>
      <c r="N36" s="64">
        <v>2</v>
      </c>
      <c r="O36" s="64"/>
      <c r="P36" s="64">
        <v>1</v>
      </c>
      <c r="Q36" s="24"/>
      <c r="R36" s="24">
        <v>2</v>
      </c>
      <c r="S36" s="24">
        <v>1</v>
      </c>
      <c r="T36" s="24"/>
      <c r="U36" s="24"/>
      <c r="V36" s="159">
        <f t="shared" si="17"/>
        <v>9</v>
      </c>
      <c r="W36" s="129"/>
      <c r="X36" s="133"/>
      <c r="Y36" s="66"/>
      <c r="Z36" s="66"/>
      <c r="AA36" s="66"/>
      <c r="AB36" s="66"/>
      <c r="AC36" s="66">
        <v>2</v>
      </c>
      <c r="AD36" s="66"/>
      <c r="AE36" s="66"/>
      <c r="AF36" s="66"/>
      <c r="AG36" s="66">
        <v>1</v>
      </c>
      <c r="AH36" s="66"/>
      <c r="AI36" s="66"/>
      <c r="AJ36" s="66"/>
      <c r="AK36" s="66"/>
      <c r="AL36" s="66"/>
      <c r="AM36" s="64"/>
      <c r="AN36" s="118"/>
      <c r="AO36" s="118"/>
      <c r="AP36" s="66">
        <v>1</v>
      </c>
      <c r="AQ36" s="291"/>
      <c r="AR36" s="291"/>
      <c r="AS36" s="66">
        <v>1</v>
      </c>
      <c r="AT36" s="66">
        <v>1</v>
      </c>
      <c r="AU36" s="66"/>
      <c r="AV36" s="370">
        <v>2</v>
      </c>
      <c r="AW36" s="74">
        <f>SUM(Y36:AV36)</f>
        <v>8</v>
      </c>
      <c r="AX36" s="270">
        <f t="shared" si="4"/>
        <v>17</v>
      </c>
      <c r="AY36" s="130"/>
      <c r="AZ36" s="130"/>
      <c r="BA36" s="130"/>
      <c r="BB36" s="130"/>
      <c r="BC36" s="130"/>
      <c r="BD36" s="130"/>
      <c r="BE36" s="130"/>
      <c r="BF36" s="130"/>
      <c r="BG36" s="137"/>
      <c r="BH36" s="141"/>
      <c r="BI36" s="140"/>
    </row>
    <row r="37" spans="1:61" ht="18" customHeight="1" thickBot="1" thickTop="1">
      <c r="A37" s="506"/>
      <c r="B37" s="475" t="s">
        <v>39</v>
      </c>
      <c r="C37" s="481" t="s">
        <v>65</v>
      </c>
      <c r="D37" s="12" t="s">
        <v>18</v>
      </c>
      <c r="E37" s="24"/>
      <c r="F37" s="24"/>
      <c r="G37" s="24"/>
      <c r="H37" s="24"/>
      <c r="I37" s="266"/>
      <c r="J37" s="266"/>
      <c r="K37" s="266"/>
      <c r="L37" s="266"/>
      <c r="M37" s="24"/>
      <c r="N37" s="64"/>
      <c r="O37" s="64"/>
      <c r="P37" s="64"/>
      <c r="Q37" s="24"/>
      <c r="R37" s="24"/>
      <c r="S37" s="24"/>
      <c r="T37" s="24"/>
      <c r="U37" s="24"/>
      <c r="V37" s="159">
        <f t="shared" si="17"/>
        <v>0</v>
      </c>
      <c r="W37" s="129"/>
      <c r="X37" s="133"/>
      <c r="Y37" s="66">
        <v>2</v>
      </c>
      <c r="Z37" s="66"/>
      <c r="AA37" s="66">
        <v>4</v>
      </c>
      <c r="AB37" s="66">
        <v>2</v>
      </c>
      <c r="AC37" s="66">
        <v>4</v>
      </c>
      <c r="AD37" s="66">
        <v>2</v>
      </c>
      <c r="AE37" s="66">
        <v>2</v>
      </c>
      <c r="AF37" s="66">
        <v>4</v>
      </c>
      <c r="AG37" s="66">
        <v>2</v>
      </c>
      <c r="AH37" s="66">
        <v>4</v>
      </c>
      <c r="AI37" s="66">
        <v>2</v>
      </c>
      <c r="AJ37" s="66">
        <v>4</v>
      </c>
      <c r="AK37" s="66">
        <v>2</v>
      </c>
      <c r="AL37" s="66">
        <v>4</v>
      </c>
      <c r="AM37" s="64">
        <v>2</v>
      </c>
      <c r="AN37" s="118"/>
      <c r="AO37" s="118"/>
      <c r="AP37" s="66">
        <v>4</v>
      </c>
      <c r="AQ37" s="291"/>
      <c r="AR37" s="291"/>
      <c r="AS37" s="66">
        <v>2</v>
      </c>
      <c r="AT37" s="66"/>
      <c r="AU37" s="66">
        <v>2</v>
      </c>
      <c r="AV37" s="370">
        <v>4</v>
      </c>
      <c r="AW37" s="74">
        <f aca="true" t="shared" si="22" ref="AW37:AW61">SUM(Y37:AV37)</f>
        <v>52</v>
      </c>
      <c r="AX37" s="270">
        <f t="shared" si="4"/>
        <v>52</v>
      </c>
      <c r="AY37" s="130"/>
      <c r="AZ37" s="130"/>
      <c r="BA37" s="130"/>
      <c r="BB37" s="130"/>
      <c r="BC37" s="130"/>
      <c r="BD37" s="130"/>
      <c r="BE37" s="130"/>
      <c r="BF37" s="130"/>
      <c r="BG37" s="137"/>
      <c r="BH37" s="141"/>
      <c r="BI37" s="140"/>
    </row>
    <row r="38" spans="1:61" ht="18" customHeight="1" thickBot="1">
      <c r="A38" s="506"/>
      <c r="B38" s="476"/>
      <c r="C38" s="485"/>
      <c r="D38" s="37" t="s">
        <v>19</v>
      </c>
      <c r="E38" s="24"/>
      <c r="F38" s="24"/>
      <c r="G38" s="24"/>
      <c r="H38" s="24"/>
      <c r="I38" s="266"/>
      <c r="J38" s="266"/>
      <c r="K38" s="266"/>
      <c r="L38" s="266"/>
      <c r="M38" s="24"/>
      <c r="N38" s="64"/>
      <c r="O38" s="64"/>
      <c r="P38" s="64"/>
      <c r="Q38" s="24"/>
      <c r="R38" s="24"/>
      <c r="S38" s="24"/>
      <c r="T38" s="24"/>
      <c r="U38" s="24"/>
      <c r="V38" s="159">
        <f t="shared" si="17"/>
        <v>0</v>
      </c>
      <c r="W38" s="129"/>
      <c r="X38" s="133"/>
      <c r="Y38" s="66"/>
      <c r="Z38" s="66">
        <v>2</v>
      </c>
      <c r="AA38" s="66">
        <v>2</v>
      </c>
      <c r="AB38" s="66"/>
      <c r="AC38" s="66"/>
      <c r="AD38" s="66">
        <v>2</v>
      </c>
      <c r="AE38" s="66"/>
      <c r="AF38" s="66"/>
      <c r="AG38" s="66"/>
      <c r="AH38" s="66">
        <v>2</v>
      </c>
      <c r="AI38" s="66"/>
      <c r="AJ38" s="66">
        <v>1</v>
      </c>
      <c r="AK38" s="66">
        <v>1</v>
      </c>
      <c r="AL38" s="66">
        <v>2</v>
      </c>
      <c r="AM38" s="64"/>
      <c r="AN38" s="118"/>
      <c r="AO38" s="118"/>
      <c r="AP38" s="66">
        <v>1</v>
      </c>
      <c r="AQ38" s="291"/>
      <c r="AR38" s="291"/>
      <c r="AS38" s="66"/>
      <c r="AT38" s="66"/>
      <c r="AU38" s="66">
        <v>1</v>
      </c>
      <c r="AV38" s="370">
        <v>2</v>
      </c>
      <c r="AW38" s="74">
        <f t="shared" si="22"/>
        <v>16</v>
      </c>
      <c r="AX38" s="270">
        <f t="shared" si="4"/>
        <v>16</v>
      </c>
      <c r="AY38" s="130"/>
      <c r="AZ38" s="130"/>
      <c r="BA38" s="130"/>
      <c r="BB38" s="130"/>
      <c r="BC38" s="130"/>
      <c r="BD38" s="130"/>
      <c r="BE38" s="130"/>
      <c r="BF38" s="130"/>
      <c r="BG38" s="137"/>
      <c r="BH38" s="141"/>
      <c r="BI38" s="140"/>
    </row>
    <row r="39" spans="1:61" ht="18" customHeight="1" thickBot="1" thickTop="1">
      <c r="A39" s="506"/>
      <c r="B39" s="475" t="s">
        <v>77</v>
      </c>
      <c r="C39" s="481" t="s">
        <v>160</v>
      </c>
      <c r="D39" s="12" t="s">
        <v>18</v>
      </c>
      <c r="E39" s="24">
        <v>6</v>
      </c>
      <c r="F39" s="24">
        <v>2</v>
      </c>
      <c r="G39" s="24">
        <v>6</v>
      </c>
      <c r="H39" s="24">
        <v>6</v>
      </c>
      <c r="I39" s="266"/>
      <c r="J39" s="266"/>
      <c r="K39" s="266"/>
      <c r="L39" s="266"/>
      <c r="M39" s="24">
        <v>4</v>
      </c>
      <c r="N39" s="64">
        <v>4</v>
      </c>
      <c r="O39" s="64">
        <v>4</v>
      </c>
      <c r="P39" s="64">
        <v>6</v>
      </c>
      <c r="Q39" s="24">
        <v>4</v>
      </c>
      <c r="R39" s="24">
        <v>4</v>
      </c>
      <c r="S39" s="24">
        <v>6</v>
      </c>
      <c r="T39" s="24">
        <v>6</v>
      </c>
      <c r="U39" s="24">
        <v>4</v>
      </c>
      <c r="V39" s="159">
        <f t="shared" si="17"/>
        <v>62</v>
      </c>
      <c r="W39" s="129"/>
      <c r="X39" s="133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4"/>
      <c r="AN39" s="118"/>
      <c r="AO39" s="118"/>
      <c r="AP39" s="66"/>
      <c r="AQ39" s="291"/>
      <c r="AR39" s="291"/>
      <c r="AS39" s="66"/>
      <c r="AT39" s="66"/>
      <c r="AU39" s="66"/>
      <c r="AV39" s="370"/>
      <c r="AW39" s="74">
        <f t="shared" si="22"/>
        <v>0</v>
      </c>
      <c r="AX39" s="270">
        <f t="shared" si="4"/>
        <v>62</v>
      </c>
      <c r="AY39" s="130"/>
      <c r="AZ39" s="130"/>
      <c r="BA39" s="130"/>
      <c r="BB39" s="130"/>
      <c r="BC39" s="130"/>
      <c r="BD39" s="130"/>
      <c r="BE39" s="130"/>
      <c r="BF39" s="130"/>
      <c r="BG39" s="137"/>
      <c r="BH39" s="141"/>
      <c r="BI39" s="140"/>
    </row>
    <row r="40" spans="1:61" ht="18" customHeight="1" thickBot="1">
      <c r="A40" s="506"/>
      <c r="B40" s="476"/>
      <c r="C40" s="485"/>
      <c r="D40" s="37" t="s">
        <v>19</v>
      </c>
      <c r="E40" s="24"/>
      <c r="F40" s="24">
        <v>2</v>
      </c>
      <c r="G40" s="24"/>
      <c r="H40" s="24"/>
      <c r="I40" s="266"/>
      <c r="J40" s="266"/>
      <c r="K40" s="266"/>
      <c r="L40" s="266"/>
      <c r="M40" s="24">
        <v>2</v>
      </c>
      <c r="N40" s="64">
        <v>2</v>
      </c>
      <c r="O40" s="64">
        <v>2</v>
      </c>
      <c r="P40" s="64"/>
      <c r="Q40" s="24">
        <v>1</v>
      </c>
      <c r="R40" s="24">
        <v>2</v>
      </c>
      <c r="S40" s="24">
        <v>3</v>
      </c>
      <c r="T40" s="24"/>
      <c r="U40" s="24">
        <v>2</v>
      </c>
      <c r="V40" s="159">
        <f t="shared" si="17"/>
        <v>16</v>
      </c>
      <c r="W40" s="129"/>
      <c r="X40" s="133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4"/>
      <c r="AN40" s="278"/>
      <c r="AO40" s="118"/>
      <c r="AP40" s="66"/>
      <c r="AQ40" s="309"/>
      <c r="AR40" s="291"/>
      <c r="AS40" s="66"/>
      <c r="AT40" s="66"/>
      <c r="AU40" s="66"/>
      <c r="AV40" s="370"/>
      <c r="AW40" s="74">
        <f t="shared" si="22"/>
        <v>0</v>
      </c>
      <c r="AX40" s="270">
        <f t="shared" si="4"/>
        <v>16</v>
      </c>
      <c r="AY40" s="130"/>
      <c r="AZ40" s="130"/>
      <c r="BA40" s="130"/>
      <c r="BB40" s="130"/>
      <c r="BC40" s="130"/>
      <c r="BD40" s="130"/>
      <c r="BE40" s="130"/>
      <c r="BF40" s="130"/>
      <c r="BG40" s="137"/>
      <c r="BH40" s="141"/>
      <c r="BI40" s="140"/>
    </row>
    <row r="41" spans="1:61" ht="18" customHeight="1" thickBot="1" thickTop="1">
      <c r="A41" s="506"/>
      <c r="B41" s="500" t="s">
        <v>40</v>
      </c>
      <c r="C41" s="510" t="s">
        <v>28</v>
      </c>
      <c r="D41" s="244" t="s">
        <v>18</v>
      </c>
      <c r="E41" s="245">
        <f>E52+E57+E56</f>
        <v>10</v>
      </c>
      <c r="F41" s="245">
        <f aca="true" t="shared" si="23" ref="F41:V41">F52+F57+F56</f>
        <v>10</v>
      </c>
      <c r="G41" s="245">
        <f t="shared" si="23"/>
        <v>10</v>
      </c>
      <c r="H41" s="245">
        <f t="shared" si="23"/>
        <v>8</v>
      </c>
      <c r="I41" s="245">
        <f t="shared" si="23"/>
        <v>36</v>
      </c>
      <c r="J41" s="245">
        <f t="shared" si="23"/>
        <v>36</v>
      </c>
      <c r="K41" s="245">
        <f t="shared" si="23"/>
        <v>36</v>
      </c>
      <c r="L41" s="245">
        <f t="shared" si="23"/>
        <v>36</v>
      </c>
      <c r="M41" s="245">
        <f t="shared" si="23"/>
        <v>10</v>
      </c>
      <c r="N41" s="245">
        <f t="shared" si="23"/>
        <v>8</v>
      </c>
      <c r="O41" s="245">
        <f t="shared" si="23"/>
        <v>10</v>
      </c>
      <c r="P41" s="245">
        <f t="shared" si="23"/>
        <v>10</v>
      </c>
      <c r="Q41" s="245">
        <f t="shared" si="23"/>
        <v>10</v>
      </c>
      <c r="R41" s="245">
        <f t="shared" si="23"/>
        <v>15</v>
      </c>
      <c r="S41" s="245">
        <f t="shared" si="23"/>
        <v>13</v>
      </c>
      <c r="T41" s="245">
        <f t="shared" si="23"/>
        <v>11</v>
      </c>
      <c r="U41" s="245">
        <f t="shared" si="23"/>
        <v>13</v>
      </c>
      <c r="V41" s="159">
        <f t="shared" si="23"/>
        <v>282</v>
      </c>
      <c r="W41" s="129"/>
      <c r="X41" s="133"/>
      <c r="Y41" s="247">
        <f>Y45+Y47+Y49+Y50+Y51</f>
        <v>8</v>
      </c>
      <c r="Z41" s="247">
        <f aca="true" t="shared" si="24" ref="Z41:AU41">Z45+Z47+Z49+Z50+Z51</f>
        <v>8</v>
      </c>
      <c r="AA41" s="247">
        <f t="shared" si="24"/>
        <v>8</v>
      </c>
      <c r="AB41" s="247">
        <f t="shared" si="24"/>
        <v>8</v>
      </c>
      <c r="AC41" s="247">
        <f t="shared" si="24"/>
        <v>8</v>
      </c>
      <c r="AD41" s="247">
        <f t="shared" si="24"/>
        <v>8</v>
      </c>
      <c r="AE41" s="247">
        <f t="shared" si="24"/>
        <v>6</v>
      </c>
      <c r="AF41" s="247">
        <f t="shared" si="24"/>
        <v>8</v>
      </c>
      <c r="AG41" s="247">
        <f t="shared" si="24"/>
        <v>8</v>
      </c>
      <c r="AH41" s="247">
        <f t="shared" si="24"/>
        <v>6</v>
      </c>
      <c r="AI41" s="247">
        <f t="shared" si="24"/>
        <v>8</v>
      </c>
      <c r="AJ41" s="247">
        <f t="shared" si="24"/>
        <v>8</v>
      </c>
      <c r="AK41" s="247">
        <f t="shared" si="24"/>
        <v>8</v>
      </c>
      <c r="AL41" s="247">
        <f t="shared" si="24"/>
        <v>8</v>
      </c>
      <c r="AM41" s="247">
        <f t="shared" si="24"/>
        <v>6</v>
      </c>
      <c r="AN41" s="247">
        <f t="shared" si="24"/>
        <v>36</v>
      </c>
      <c r="AO41" s="247">
        <f t="shared" si="24"/>
        <v>36</v>
      </c>
      <c r="AP41" s="247">
        <f t="shared" si="24"/>
        <v>6</v>
      </c>
      <c r="AQ41" s="247">
        <f t="shared" si="24"/>
        <v>36</v>
      </c>
      <c r="AR41" s="247">
        <f t="shared" si="24"/>
        <v>36</v>
      </c>
      <c r="AS41" s="247">
        <f t="shared" si="24"/>
        <v>8</v>
      </c>
      <c r="AT41" s="247">
        <f t="shared" si="24"/>
        <v>12</v>
      </c>
      <c r="AU41" s="364">
        <f t="shared" si="24"/>
        <v>11</v>
      </c>
      <c r="AV41" s="364">
        <f>AV45+AV47+AV49+AV50+AV51</f>
        <v>10</v>
      </c>
      <c r="AW41" s="74">
        <f t="shared" si="22"/>
        <v>305</v>
      </c>
      <c r="AX41" s="270">
        <f>AW41+V41</f>
        <v>587</v>
      </c>
      <c r="AY41" s="130"/>
      <c r="AZ41" s="130"/>
      <c r="BA41" s="130"/>
      <c r="BB41" s="130"/>
      <c r="BC41" s="130"/>
      <c r="BD41" s="130"/>
      <c r="BE41" s="130"/>
      <c r="BF41" s="130"/>
      <c r="BG41" s="137"/>
      <c r="BH41" s="141"/>
      <c r="BI41" s="140"/>
    </row>
    <row r="42" spans="1:61" ht="18" customHeight="1" thickBot="1">
      <c r="A42" s="506"/>
      <c r="B42" s="501"/>
      <c r="C42" s="511"/>
      <c r="D42" s="246" t="s">
        <v>19</v>
      </c>
      <c r="E42" s="245">
        <f aca="true" t="shared" si="25" ref="E42:V42">E53+E58</f>
        <v>4</v>
      </c>
      <c r="F42" s="245">
        <f t="shared" si="25"/>
        <v>4</v>
      </c>
      <c r="G42" s="245">
        <f t="shared" si="25"/>
        <v>4</v>
      </c>
      <c r="H42" s="245">
        <f t="shared" si="25"/>
        <v>4</v>
      </c>
      <c r="I42" s="245">
        <f t="shared" si="25"/>
        <v>0</v>
      </c>
      <c r="J42" s="245">
        <f t="shared" si="25"/>
        <v>0</v>
      </c>
      <c r="K42" s="245">
        <f t="shared" si="25"/>
        <v>0</v>
      </c>
      <c r="L42" s="245">
        <f t="shared" si="25"/>
        <v>0</v>
      </c>
      <c r="M42" s="245">
        <f t="shared" si="25"/>
        <v>4</v>
      </c>
      <c r="N42" s="245">
        <f t="shared" si="25"/>
        <v>0</v>
      </c>
      <c r="O42" s="245">
        <f t="shared" si="25"/>
        <v>4</v>
      </c>
      <c r="P42" s="245">
        <f t="shared" si="25"/>
        <v>4</v>
      </c>
      <c r="Q42" s="245">
        <f t="shared" si="25"/>
        <v>4</v>
      </c>
      <c r="R42" s="245">
        <f t="shared" si="25"/>
        <v>4</v>
      </c>
      <c r="S42" s="245">
        <f t="shared" si="25"/>
        <v>0</v>
      </c>
      <c r="T42" s="245">
        <f t="shared" si="25"/>
        <v>0</v>
      </c>
      <c r="U42" s="245">
        <f t="shared" si="25"/>
        <v>0</v>
      </c>
      <c r="V42" s="159">
        <f t="shared" si="25"/>
        <v>36</v>
      </c>
      <c r="W42" s="129"/>
      <c r="X42" s="133"/>
      <c r="Y42" s="247">
        <f>Y46+Y48</f>
        <v>2</v>
      </c>
      <c r="Z42" s="247">
        <f aca="true" t="shared" si="26" ref="Z42:AU42">Z46+Z48</f>
        <v>1</v>
      </c>
      <c r="AA42" s="247">
        <f t="shared" si="26"/>
        <v>0</v>
      </c>
      <c r="AB42" s="247">
        <f t="shared" si="26"/>
        <v>2</v>
      </c>
      <c r="AC42" s="247">
        <f t="shared" si="26"/>
        <v>0</v>
      </c>
      <c r="AD42" s="247">
        <f t="shared" si="26"/>
        <v>0</v>
      </c>
      <c r="AE42" s="247">
        <f t="shared" si="26"/>
        <v>2</v>
      </c>
      <c r="AF42" s="247">
        <f t="shared" si="26"/>
        <v>3</v>
      </c>
      <c r="AG42" s="247">
        <f t="shared" si="26"/>
        <v>1</v>
      </c>
      <c r="AH42" s="247">
        <f t="shared" si="26"/>
        <v>1</v>
      </c>
      <c r="AI42" s="247">
        <f t="shared" si="26"/>
        <v>1</v>
      </c>
      <c r="AJ42" s="247">
        <f t="shared" si="26"/>
        <v>1</v>
      </c>
      <c r="AK42" s="247">
        <f t="shared" si="26"/>
        <v>2</v>
      </c>
      <c r="AL42" s="247">
        <f t="shared" si="26"/>
        <v>0</v>
      </c>
      <c r="AM42" s="247">
        <f t="shared" si="26"/>
        <v>1</v>
      </c>
      <c r="AN42" s="247">
        <f t="shared" si="26"/>
        <v>0</v>
      </c>
      <c r="AO42" s="247">
        <f t="shared" si="26"/>
        <v>0</v>
      </c>
      <c r="AP42" s="247">
        <f t="shared" si="26"/>
        <v>2</v>
      </c>
      <c r="AQ42" s="247">
        <f t="shared" si="26"/>
        <v>0</v>
      </c>
      <c r="AR42" s="247">
        <f t="shared" si="26"/>
        <v>0</v>
      </c>
      <c r="AS42" s="247">
        <f t="shared" si="26"/>
        <v>0</v>
      </c>
      <c r="AT42" s="247">
        <f t="shared" si="26"/>
        <v>1</v>
      </c>
      <c r="AU42" s="247">
        <f t="shared" si="26"/>
        <v>0</v>
      </c>
      <c r="AV42" s="364">
        <f>AV46+AV48</f>
        <v>1</v>
      </c>
      <c r="AW42" s="74">
        <f t="shared" si="22"/>
        <v>21</v>
      </c>
      <c r="AX42" s="270">
        <f t="shared" si="4"/>
        <v>57</v>
      </c>
      <c r="AY42" s="130"/>
      <c r="AZ42" s="130"/>
      <c r="BA42" s="130"/>
      <c r="BB42" s="130"/>
      <c r="BC42" s="130"/>
      <c r="BD42" s="130"/>
      <c r="BE42" s="130"/>
      <c r="BF42" s="130"/>
      <c r="BG42" s="137"/>
      <c r="BH42" s="141"/>
      <c r="BI42" s="140"/>
    </row>
    <row r="43" spans="1:61" ht="18" customHeight="1" thickBot="1">
      <c r="A43" s="506"/>
      <c r="B43" s="504" t="s">
        <v>86</v>
      </c>
      <c r="C43" s="502" t="s">
        <v>181</v>
      </c>
      <c r="D43" s="297" t="s">
        <v>180</v>
      </c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159">
        <v>0</v>
      </c>
      <c r="W43" s="129"/>
      <c r="X43" s="133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308"/>
      <c r="AO43" s="308"/>
      <c r="AP43" s="299"/>
      <c r="AQ43" s="309"/>
      <c r="AR43" s="309"/>
      <c r="AS43" s="299"/>
      <c r="AT43" s="299"/>
      <c r="AU43" s="299"/>
      <c r="AV43" s="367"/>
      <c r="AW43" s="74">
        <f t="shared" si="22"/>
        <v>0</v>
      </c>
      <c r="AX43" s="270">
        <f t="shared" si="4"/>
        <v>0</v>
      </c>
      <c r="AY43" s="130"/>
      <c r="AZ43" s="130"/>
      <c r="BA43" s="130"/>
      <c r="BB43" s="130"/>
      <c r="BC43" s="130"/>
      <c r="BD43" s="130"/>
      <c r="BE43" s="130"/>
      <c r="BF43" s="130"/>
      <c r="BG43" s="137"/>
      <c r="BH43" s="141"/>
      <c r="BI43" s="140"/>
    </row>
    <row r="44" spans="1:61" ht="18" customHeight="1" thickBot="1">
      <c r="A44" s="506"/>
      <c r="B44" s="505"/>
      <c r="C44" s="503"/>
      <c r="D44" s="297" t="s">
        <v>141</v>
      </c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159">
        <v>0</v>
      </c>
      <c r="W44" s="129"/>
      <c r="X44" s="133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308"/>
      <c r="AO44" s="308"/>
      <c r="AP44" s="299"/>
      <c r="AQ44" s="309"/>
      <c r="AR44" s="309"/>
      <c r="AS44" s="299"/>
      <c r="AT44" s="299"/>
      <c r="AU44" s="299"/>
      <c r="AV44" s="367"/>
      <c r="AW44" s="74">
        <f t="shared" si="22"/>
        <v>0</v>
      </c>
      <c r="AX44" s="270">
        <f t="shared" si="4"/>
        <v>0</v>
      </c>
      <c r="AY44" s="130"/>
      <c r="AZ44" s="130"/>
      <c r="BA44" s="130"/>
      <c r="BB44" s="130"/>
      <c r="BC44" s="130"/>
      <c r="BD44" s="130"/>
      <c r="BE44" s="130"/>
      <c r="BF44" s="130"/>
      <c r="BG44" s="137"/>
      <c r="BH44" s="141"/>
      <c r="BI44" s="140"/>
    </row>
    <row r="45" spans="1:61" ht="18" customHeight="1" thickBot="1">
      <c r="A45" s="506"/>
      <c r="B45" s="301" t="s">
        <v>183</v>
      </c>
      <c r="C45" s="459" t="s">
        <v>184</v>
      </c>
      <c r="D45" s="302" t="s">
        <v>180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159">
        <v>0</v>
      </c>
      <c r="W45" s="129"/>
      <c r="X45" s="133"/>
      <c r="Y45" s="303">
        <v>6</v>
      </c>
      <c r="Z45" s="303">
        <v>6</v>
      </c>
      <c r="AA45" s="303">
        <v>6</v>
      </c>
      <c r="AB45" s="303">
        <v>6</v>
      </c>
      <c r="AC45" s="303">
        <v>6</v>
      </c>
      <c r="AD45" s="303">
        <v>6</v>
      </c>
      <c r="AE45" s="303">
        <v>6</v>
      </c>
      <c r="AF45" s="303">
        <v>6</v>
      </c>
      <c r="AG45" s="303">
        <v>6</v>
      </c>
      <c r="AH45" s="303">
        <v>6</v>
      </c>
      <c r="AI45" s="303">
        <v>6</v>
      </c>
      <c r="AJ45" s="303">
        <v>6</v>
      </c>
      <c r="AK45" s="303">
        <v>6</v>
      </c>
      <c r="AL45" s="303">
        <v>6</v>
      </c>
      <c r="AM45" s="303">
        <v>6</v>
      </c>
      <c r="AN45" s="308"/>
      <c r="AO45" s="308"/>
      <c r="AP45" s="303">
        <v>6</v>
      </c>
      <c r="AQ45" s="309"/>
      <c r="AR45" s="309"/>
      <c r="AS45" s="303">
        <v>6</v>
      </c>
      <c r="AT45" s="303">
        <v>6</v>
      </c>
      <c r="AU45" s="303">
        <v>7</v>
      </c>
      <c r="AV45" s="368">
        <v>4</v>
      </c>
      <c r="AW45" s="74">
        <f t="shared" si="22"/>
        <v>119</v>
      </c>
      <c r="AX45" s="270">
        <f t="shared" si="4"/>
        <v>119</v>
      </c>
      <c r="AY45" s="130"/>
      <c r="AZ45" s="130"/>
      <c r="BA45" s="130"/>
      <c r="BB45" s="130"/>
      <c r="BC45" s="130"/>
      <c r="BD45" s="130"/>
      <c r="BE45" s="130"/>
      <c r="BF45" s="130"/>
      <c r="BG45" s="137"/>
      <c r="BH45" s="141"/>
      <c r="BI45" s="140"/>
    </row>
    <row r="46" spans="1:61" ht="18" customHeight="1" thickBot="1">
      <c r="A46" s="506"/>
      <c r="B46" s="300"/>
      <c r="C46" s="460"/>
      <c r="D46" s="302" t="s">
        <v>141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159">
        <v>0</v>
      </c>
      <c r="W46" s="129"/>
      <c r="X46" s="133"/>
      <c r="Y46" s="303">
        <v>2</v>
      </c>
      <c r="Z46" s="303"/>
      <c r="AA46" s="303"/>
      <c r="AB46" s="303">
        <v>1</v>
      </c>
      <c r="AC46" s="303"/>
      <c r="AD46" s="303"/>
      <c r="AE46" s="303">
        <v>2</v>
      </c>
      <c r="AF46" s="303">
        <v>1</v>
      </c>
      <c r="AG46" s="303">
        <v>1</v>
      </c>
      <c r="AH46" s="303">
        <v>1</v>
      </c>
      <c r="AI46" s="303">
        <v>1</v>
      </c>
      <c r="AJ46" s="303"/>
      <c r="AK46" s="303">
        <v>2</v>
      </c>
      <c r="AL46" s="303"/>
      <c r="AM46" s="303">
        <v>1</v>
      </c>
      <c r="AN46" s="308"/>
      <c r="AO46" s="308"/>
      <c r="AP46" s="303">
        <v>2</v>
      </c>
      <c r="AQ46" s="309"/>
      <c r="AR46" s="309"/>
      <c r="AS46" s="303"/>
      <c r="AT46" s="303"/>
      <c r="AU46" s="303"/>
      <c r="AV46" s="368">
        <v>1</v>
      </c>
      <c r="AW46" s="74">
        <f t="shared" si="22"/>
        <v>15</v>
      </c>
      <c r="AX46" s="270">
        <f t="shared" si="4"/>
        <v>15</v>
      </c>
      <c r="AY46" s="130"/>
      <c r="AZ46" s="130"/>
      <c r="BA46" s="130"/>
      <c r="BB46" s="130"/>
      <c r="BC46" s="130"/>
      <c r="BD46" s="130"/>
      <c r="BE46" s="130"/>
      <c r="BF46" s="130"/>
      <c r="BG46" s="137"/>
      <c r="BH46" s="141"/>
      <c r="BI46" s="140"/>
    </row>
    <row r="47" spans="1:61" ht="18" customHeight="1" thickBot="1">
      <c r="A47" s="506"/>
      <c r="B47" s="301"/>
      <c r="C47" s="459" t="s">
        <v>185</v>
      </c>
      <c r="D47" s="302" t="s">
        <v>187</v>
      </c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159">
        <v>0</v>
      </c>
      <c r="W47" s="129"/>
      <c r="X47" s="133"/>
      <c r="Y47" s="303">
        <v>2</v>
      </c>
      <c r="Z47" s="303">
        <v>2</v>
      </c>
      <c r="AA47" s="303">
        <v>2</v>
      </c>
      <c r="AB47" s="303">
        <v>2</v>
      </c>
      <c r="AC47" s="303">
        <v>2</v>
      </c>
      <c r="AD47" s="303">
        <v>2</v>
      </c>
      <c r="AE47" s="303"/>
      <c r="AF47" s="303">
        <v>2</v>
      </c>
      <c r="AG47" s="303">
        <v>2</v>
      </c>
      <c r="AH47" s="303"/>
      <c r="AI47" s="303">
        <v>2</v>
      </c>
      <c r="AJ47" s="303">
        <v>2</v>
      </c>
      <c r="AK47" s="303">
        <v>2</v>
      </c>
      <c r="AL47" s="303">
        <v>2</v>
      </c>
      <c r="AM47" s="303"/>
      <c r="AN47" s="308"/>
      <c r="AO47" s="308"/>
      <c r="AP47" s="303"/>
      <c r="AQ47" s="309"/>
      <c r="AR47" s="309"/>
      <c r="AS47" s="303">
        <v>2</v>
      </c>
      <c r="AT47" s="303">
        <v>2</v>
      </c>
      <c r="AU47" s="303"/>
      <c r="AV47" s="368">
        <v>2</v>
      </c>
      <c r="AW47" s="74">
        <f t="shared" si="22"/>
        <v>30</v>
      </c>
      <c r="AX47" s="270">
        <f t="shared" si="4"/>
        <v>30</v>
      </c>
      <c r="AY47" s="130"/>
      <c r="AZ47" s="130"/>
      <c r="BA47" s="130"/>
      <c r="BB47" s="130"/>
      <c r="BC47" s="130"/>
      <c r="BD47" s="130"/>
      <c r="BE47" s="130"/>
      <c r="BF47" s="130"/>
      <c r="BG47" s="137"/>
      <c r="BH47" s="141"/>
      <c r="BI47" s="140"/>
    </row>
    <row r="48" spans="1:61" ht="18" customHeight="1" thickBot="1">
      <c r="A48" s="506"/>
      <c r="B48" s="300" t="s">
        <v>182</v>
      </c>
      <c r="C48" s="460"/>
      <c r="D48" s="302" t="s">
        <v>141</v>
      </c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159">
        <v>0</v>
      </c>
      <c r="W48" s="129"/>
      <c r="X48" s="133"/>
      <c r="Y48" s="303">
        <v>0</v>
      </c>
      <c r="Z48" s="303">
        <v>1</v>
      </c>
      <c r="AA48" s="303"/>
      <c r="AB48" s="303">
        <v>1</v>
      </c>
      <c r="AC48" s="303"/>
      <c r="AD48" s="303"/>
      <c r="AE48" s="303"/>
      <c r="AF48" s="303">
        <v>2</v>
      </c>
      <c r="AG48" s="303"/>
      <c r="AH48" s="303"/>
      <c r="AI48" s="303"/>
      <c r="AJ48" s="303">
        <v>1</v>
      </c>
      <c r="AK48" s="303"/>
      <c r="AL48" s="303"/>
      <c r="AM48" s="303"/>
      <c r="AN48" s="308"/>
      <c r="AO48" s="308"/>
      <c r="AP48" s="303"/>
      <c r="AQ48" s="309"/>
      <c r="AR48" s="309"/>
      <c r="AS48" s="303"/>
      <c r="AT48" s="303">
        <v>1</v>
      </c>
      <c r="AU48" s="303"/>
      <c r="AV48" s="368"/>
      <c r="AW48" s="74">
        <f t="shared" si="22"/>
        <v>6</v>
      </c>
      <c r="AX48" s="270">
        <f t="shared" si="4"/>
        <v>6</v>
      </c>
      <c r="AY48" s="130"/>
      <c r="AZ48" s="130"/>
      <c r="BA48" s="130"/>
      <c r="BB48" s="130"/>
      <c r="BC48" s="130"/>
      <c r="BD48" s="130"/>
      <c r="BE48" s="130"/>
      <c r="BF48" s="130"/>
      <c r="BG48" s="137"/>
      <c r="BH48" s="141"/>
      <c r="BI48" s="140"/>
    </row>
    <row r="49" spans="1:61" ht="18" customHeight="1" thickBot="1">
      <c r="A49" s="506"/>
      <c r="B49" s="307" t="s">
        <v>186</v>
      </c>
      <c r="C49" s="306" t="s">
        <v>164</v>
      </c>
      <c r="D49" s="29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159">
        <v>0</v>
      </c>
      <c r="W49" s="129"/>
      <c r="X49" s="133"/>
      <c r="Y49" s="295">
        <v>0</v>
      </c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308"/>
      <c r="AO49" s="308"/>
      <c r="AP49" s="295"/>
      <c r="AQ49" s="309"/>
      <c r="AR49" s="309"/>
      <c r="AS49" s="295"/>
      <c r="AT49" s="295">
        <v>4</v>
      </c>
      <c r="AU49" s="295">
        <v>4</v>
      </c>
      <c r="AV49" s="371">
        <v>4</v>
      </c>
      <c r="AW49" s="74">
        <f t="shared" si="22"/>
        <v>12</v>
      </c>
      <c r="AX49" s="270">
        <f t="shared" si="4"/>
        <v>12</v>
      </c>
      <c r="AY49" s="130"/>
      <c r="AZ49" s="130"/>
      <c r="BA49" s="130"/>
      <c r="BB49" s="130"/>
      <c r="BC49" s="130"/>
      <c r="BD49" s="130"/>
      <c r="BE49" s="130"/>
      <c r="BF49" s="130"/>
      <c r="BG49" s="137"/>
      <c r="BH49" s="141"/>
      <c r="BI49" s="140"/>
    </row>
    <row r="50" spans="1:61" ht="18" customHeight="1" thickBot="1">
      <c r="A50" s="506"/>
      <c r="B50" s="307" t="s">
        <v>87</v>
      </c>
      <c r="C50" s="306" t="s">
        <v>29</v>
      </c>
      <c r="D50" s="29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159">
        <v>0</v>
      </c>
      <c r="W50" s="129"/>
      <c r="X50" s="133"/>
      <c r="Y50" s="295">
        <v>0</v>
      </c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308">
        <v>36</v>
      </c>
      <c r="AO50" s="308">
        <v>36</v>
      </c>
      <c r="AP50" s="295"/>
      <c r="AQ50" s="309"/>
      <c r="AR50" s="309"/>
      <c r="AS50" s="295"/>
      <c r="AT50" s="295"/>
      <c r="AU50" s="308"/>
      <c r="AV50" s="371"/>
      <c r="AW50" s="74">
        <f t="shared" si="22"/>
        <v>72</v>
      </c>
      <c r="AX50" s="270">
        <f t="shared" si="4"/>
        <v>72</v>
      </c>
      <c r="AY50" s="130"/>
      <c r="AZ50" s="130"/>
      <c r="BA50" s="130"/>
      <c r="BB50" s="130"/>
      <c r="BC50" s="130"/>
      <c r="BD50" s="130"/>
      <c r="BE50" s="130"/>
      <c r="BF50" s="130"/>
      <c r="BG50" s="137"/>
      <c r="BH50" s="141"/>
      <c r="BI50" s="140"/>
    </row>
    <row r="51" spans="1:61" ht="18" customHeight="1" thickBot="1">
      <c r="A51" s="506"/>
      <c r="B51" s="305" t="s">
        <v>88</v>
      </c>
      <c r="C51" s="304" t="s">
        <v>44</v>
      </c>
      <c r="D51" s="294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159">
        <v>0</v>
      </c>
      <c r="W51" s="129"/>
      <c r="X51" s="133"/>
      <c r="Y51" s="295">
        <v>0</v>
      </c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308"/>
      <c r="AO51" s="308"/>
      <c r="AP51" s="295"/>
      <c r="AQ51" s="309">
        <v>36</v>
      </c>
      <c r="AR51" s="309">
        <v>36</v>
      </c>
      <c r="AS51" s="295"/>
      <c r="AT51" s="295"/>
      <c r="AU51" s="295"/>
      <c r="AV51" s="371"/>
      <c r="AW51" s="74">
        <f t="shared" si="22"/>
        <v>72</v>
      </c>
      <c r="AX51" s="270">
        <f t="shared" si="4"/>
        <v>72</v>
      </c>
      <c r="AY51" s="130"/>
      <c r="AZ51" s="130"/>
      <c r="BA51" s="130"/>
      <c r="BB51" s="130"/>
      <c r="BC51" s="130"/>
      <c r="BD51" s="130"/>
      <c r="BE51" s="130"/>
      <c r="BF51" s="130"/>
      <c r="BG51" s="137"/>
      <c r="BH51" s="141"/>
      <c r="BI51" s="140"/>
    </row>
    <row r="52" spans="1:61" ht="18" customHeight="1" thickBot="1" thickTop="1">
      <c r="A52" s="506"/>
      <c r="B52" s="495" t="s">
        <v>48</v>
      </c>
      <c r="C52" s="493" t="s">
        <v>161</v>
      </c>
      <c r="D52" s="58" t="s">
        <v>18</v>
      </c>
      <c r="E52" s="59">
        <f>E54</f>
        <v>10</v>
      </c>
      <c r="F52" s="59">
        <f aca="true" t="shared" si="27" ref="F52:V52">F54</f>
        <v>10</v>
      </c>
      <c r="G52" s="59">
        <f t="shared" si="27"/>
        <v>10</v>
      </c>
      <c r="H52" s="59">
        <v>8</v>
      </c>
      <c r="I52" s="59">
        <f t="shared" si="27"/>
        <v>0</v>
      </c>
      <c r="J52" s="59">
        <f t="shared" si="27"/>
        <v>0</v>
      </c>
      <c r="K52" s="59">
        <f t="shared" si="27"/>
        <v>0</v>
      </c>
      <c r="L52" s="59">
        <f t="shared" si="27"/>
        <v>0</v>
      </c>
      <c r="M52" s="59">
        <f t="shared" si="27"/>
        <v>10</v>
      </c>
      <c r="N52" s="59">
        <f t="shared" si="27"/>
        <v>8</v>
      </c>
      <c r="O52" s="59">
        <f t="shared" si="27"/>
        <v>10</v>
      </c>
      <c r="P52" s="59">
        <f t="shared" si="27"/>
        <v>10</v>
      </c>
      <c r="Q52" s="59">
        <f t="shared" si="27"/>
        <v>10</v>
      </c>
      <c r="R52" s="59">
        <v>12</v>
      </c>
      <c r="S52" s="59">
        <f t="shared" si="27"/>
        <v>10</v>
      </c>
      <c r="T52" s="59">
        <v>8</v>
      </c>
      <c r="U52" s="59">
        <v>10</v>
      </c>
      <c r="V52" s="159">
        <f t="shared" si="27"/>
        <v>126</v>
      </c>
      <c r="W52" s="129"/>
      <c r="X52" s="133"/>
      <c r="Y52" s="127">
        <f aca="true" t="shared" si="28" ref="Y52:AU52">Y54+Y55+Y57+Y58</f>
        <v>0</v>
      </c>
      <c r="Z52" s="127">
        <f t="shared" si="28"/>
        <v>0</v>
      </c>
      <c r="AA52" s="127">
        <f t="shared" si="28"/>
        <v>0</v>
      </c>
      <c r="AB52" s="127">
        <f t="shared" si="28"/>
        <v>0</v>
      </c>
      <c r="AC52" s="127">
        <f t="shared" si="28"/>
        <v>0</v>
      </c>
      <c r="AD52" s="127">
        <f t="shared" si="28"/>
        <v>0</v>
      </c>
      <c r="AE52" s="127">
        <f t="shared" si="28"/>
        <v>0</v>
      </c>
      <c r="AF52" s="127">
        <f t="shared" si="28"/>
        <v>0</v>
      </c>
      <c r="AG52" s="127">
        <f t="shared" si="28"/>
        <v>0</v>
      </c>
      <c r="AH52" s="127">
        <f t="shared" si="28"/>
        <v>0</v>
      </c>
      <c r="AI52" s="127">
        <f t="shared" si="28"/>
        <v>0</v>
      </c>
      <c r="AJ52" s="127">
        <f t="shared" si="28"/>
        <v>0</v>
      </c>
      <c r="AK52" s="127">
        <f t="shared" si="28"/>
        <v>0</v>
      </c>
      <c r="AL52" s="127">
        <f t="shared" si="28"/>
        <v>0</v>
      </c>
      <c r="AM52" s="127">
        <f t="shared" si="28"/>
        <v>0</v>
      </c>
      <c r="AN52" s="127">
        <f t="shared" si="28"/>
        <v>0</v>
      </c>
      <c r="AO52" s="127">
        <f t="shared" si="28"/>
        <v>0</v>
      </c>
      <c r="AP52" s="127">
        <f t="shared" si="28"/>
        <v>0</v>
      </c>
      <c r="AQ52" s="127">
        <f t="shared" si="28"/>
        <v>0</v>
      </c>
      <c r="AR52" s="127">
        <f t="shared" si="28"/>
        <v>0</v>
      </c>
      <c r="AS52" s="127">
        <f t="shared" si="28"/>
        <v>0</v>
      </c>
      <c r="AT52" s="127">
        <f t="shared" si="28"/>
        <v>0</v>
      </c>
      <c r="AU52" s="299">
        <f t="shared" si="28"/>
        <v>0</v>
      </c>
      <c r="AV52" s="299">
        <f>AV54+AV56+AV57</f>
        <v>0</v>
      </c>
      <c r="AW52" s="74">
        <f t="shared" si="22"/>
        <v>0</v>
      </c>
      <c r="AX52" s="270">
        <f>AW52+V52</f>
        <v>126</v>
      </c>
      <c r="AY52" s="130"/>
      <c r="AZ52" s="130"/>
      <c r="BA52" s="130"/>
      <c r="BB52" s="130"/>
      <c r="BC52" s="130"/>
      <c r="BD52" s="130"/>
      <c r="BE52" s="130"/>
      <c r="BF52" s="130"/>
      <c r="BG52" s="137"/>
      <c r="BH52" s="141">
        <f>X52+AX52</f>
        <v>126</v>
      </c>
      <c r="BI52" s="140"/>
    </row>
    <row r="53" spans="1:61" ht="18" customHeight="1" thickBot="1">
      <c r="A53" s="506"/>
      <c r="B53" s="496"/>
      <c r="C53" s="494"/>
      <c r="D53" s="60" t="s">
        <v>19</v>
      </c>
      <c r="E53" s="59">
        <f>E55</f>
        <v>4</v>
      </c>
      <c r="F53" s="59">
        <f aca="true" t="shared" si="29" ref="F53:V53">F55</f>
        <v>4</v>
      </c>
      <c r="G53" s="59">
        <f t="shared" si="29"/>
        <v>4</v>
      </c>
      <c r="H53" s="59">
        <f t="shared" si="29"/>
        <v>4</v>
      </c>
      <c r="I53" s="59">
        <f t="shared" si="29"/>
        <v>0</v>
      </c>
      <c r="J53" s="59">
        <f t="shared" si="29"/>
        <v>0</v>
      </c>
      <c r="K53" s="59">
        <f t="shared" si="29"/>
        <v>0</v>
      </c>
      <c r="L53" s="59">
        <f t="shared" si="29"/>
        <v>0</v>
      </c>
      <c r="M53" s="59">
        <f t="shared" si="29"/>
        <v>4</v>
      </c>
      <c r="N53" s="59">
        <f t="shared" si="29"/>
        <v>0</v>
      </c>
      <c r="O53" s="59">
        <f t="shared" si="29"/>
        <v>4</v>
      </c>
      <c r="P53" s="59">
        <f t="shared" si="29"/>
        <v>4</v>
      </c>
      <c r="Q53" s="59">
        <f t="shared" si="29"/>
        <v>4</v>
      </c>
      <c r="R53" s="59">
        <f t="shared" si="29"/>
        <v>4</v>
      </c>
      <c r="S53" s="59">
        <f t="shared" si="29"/>
        <v>0</v>
      </c>
      <c r="T53" s="59">
        <f t="shared" si="29"/>
        <v>0</v>
      </c>
      <c r="U53" s="59">
        <f t="shared" si="29"/>
        <v>0</v>
      </c>
      <c r="V53" s="159">
        <f t="shared" si="29"/>
        <v>36</v>
      </c>
      <c r="W53" s="129"/>
      <c r="X53" s="133"/>
      <c r="Y53" s="127">
        <f>Y55</f>
        <v>0</v>
      </c>
      <c r="Z53" s="127">
        <f aca="true" t="shared" si="30" ref="Z53:AU53">Z55</f>
        <v>0</v>
      </c>
      <c r="AA53" s="127">
        <f t="shared" si="30"/>
        <v>0</v>
      </c>
      <c r="AB53" s="127">
        <f t="shared" si="30"/>
        <v>0</v>
      </c>
      <c r="AC53" s="127">
        <f t="shared" si="30"/>
        <v>0</v>
      </c>
      <c r="AD53" s="127">
        <f t="shared" si="30"/>
        <v>0</v>
      </c>
      <c r="AE53" s="127">
        <f t="shared" si="30"/>
        <v>0</v>
      </c>
      <c r="AF53" s="127">
        <f t="shared" si="30"/>
        <v>0</v>
      </c>
      <c r="AG53" s="127">
        <f t="shared" si="30"/>
        <v>0</v>
      </c>
      <c r="AH53" s="127">
        <f t="shared" si="30"/>
        <v>0</v>
      </c>
      <c r="AI53" s="127">
        <f t="shared" si="30"/>
        <v>0</v>
      </c>
      <c r="AJ53" s="127">
        <f t="shared" si="30"/>
        <v>0</v>
      </c>
      <c r="AK53" s="127">
        <f t="shared" si="30"/>
        <v>0</v>
      </c>
      <c r="AL53" s="127">
        <f t="shared" si="30"/>
        <v>0</v>
      </c>
      <c r="AM53" s="127">
        <f t="shared" si="30"/>
        <v>0</v>
      </c>
      <c r="AN53" s="127">
        <f t="shared" si="30"/>
        <v>0</v>
      </c>
      <c r="AO53" s="127">
        <f t="shared" si="30"/>
        <v>0</v>
      </c>
      <c r="AP53" s="127">
        <f t="shared" si="30"/>
        <v>0</v>
      </c>
      <c r="AQ53" s="127">
        <f t="shared" si="30"/>
        <v>0</v>
      </c>
      <c r="AR53" s="127">
        <f t="shared" si="30"/>
        <v>0</v>
      </c>
      <c r="AS53" s="127">
        <f t="shared" si="30"/>
        <v>0</v>
      </c>
      <c r="AT53" s="127">
        <f t="shared" si="30"/>
        <v>0</v>
      </c>
      <c r="AU53" s="127">
        <f t="shared" si="30"/>
        <v>0</v>
      </c>
      <c r="AV53" s="299">
        <f>AV55</f>
        <v>0</v>
      </c>
      <c r="AW53" s="74">
        <f t="shared" si="22"/>
        <v>0</v>
      </c>
      <c r="AX53" s="270">
        <f t="shared" si="4"/>
        <v>36</v>
      </c>
      <c r="AY53" s="130"/>
      <c r="AZ53" s="130"/>
      <c r="BA53" s="130"/>
      <c r="BB53" s="130"/>
      <c r="BC53" s="130"/>
      <c r="BD53" s="130"/>
      <c r="BE53" s="130"/>
      <c r="BF53" s="130"/>
      <c r="BG53" s="137"/>
      <c r="BH53" s="141">
        <f>X53+AX53</f>
        <v>36</v>
      </c>
      <c r="BI53" s="140"/>
    </row>
    <row r="54" spans="1:61" ht="18" customHeight="1" thickBot="1" thickTop="1">
      <c r="A54" s="506"/>
      <c r="B54" s="512" t="s">
        <v>96</v>
      </c>
      <c r="C54" s="498" t="s">
        <v>162</v>
      </c>
      <c r="D54" s="243" t="s">
        <v>18</v>
      </c>
      <c r="E54" s="167">
        <v>10</v>
      </c>
      <c r="F54" s="167">
        <v>10</v>
      </c>
      <c r="G54" s="167">
        <v>10</v>
      </c>
      <c r="H54" s="167">
        <v>8</v>
      </c>
      <c r="I54" s="167">
        <v>0</v>
      </c>
      <c r="J54" s="167">
        <v>0</v>
      </c>
      <c r="K54" s="248">
        <v>0</v>
      </c>
      <c r="L54" s="273">
        <v>0</v>
      </c>
      <c r="M54" s="273">
        <v>10</v>
      </c>
      <c r="N54" s="273">
        <v>8</v>
      </c>
      <c r="O54" s="273">
        <v>10</v>
      </c>
      <c r="P54" s="272">
        <v>10</v>
      </c>
      <c r="Q54" s="167">
        <v>10</v>
      </c>
      <c r="R54" s="272">
        <v>12</v>
      </c>
      <c r="S54" s="167">
        <v>10</v>
      </c>
      <c r="T54" s="167">
        <v>8</v>
      </c>
      <c r="U54" s="167">
        <v>10</v>
      </c>
      <c r="V54" s="148">
        <f>SUM(E54:U54)</f>
        <v>126</v>
      </c>
      <c r="W54" s="129"/>
      <c r="X54" s="133"/>
      <c r="Y54" s="66">
        <v>0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4"/>
      <c r="AN54" s="118"/>
      <c r="AO54" s="120"/>
      <c r="AP54" s="66"/>
      <c r="AQ54" s="291"/>
      <c r="AR54" s="291"/>
      <c r="AS54" s="66"/>
      <c r="AT54" s="66"/>
      <c r="AU54" s="66"/>
      <c r="AV54" s="370"/>
      <c r="AW54" s="74">
        <f t="shared" si="22"/>
        <v>0</v>
      </c>
      <c r="AX54" s="270">
        <f t="shared" si="4"/>
        <v>126</v>
      </c>
      <c r="AY54" s="130"/>
      <c r="AZ54" s="130"/>
      <c r="BA54" s="130"/>
      <c r="BB54" s="130"/>
      <c r="BC54" s="130"/>
      <c r="BD54" s="130"/>
      <c r="BE54" s="130"/>
      <c r="BF54" s="130"/>
      <c r="BG54" s="137"/>
      <c r="BH54" s="141">
        <f>X54+AX54</f>
        <v>126</v>
      </c>
      <c r="BI54" s="140"/>
    </row>
    <row r="55" spans="1:61" ht="16.5" customHeight="1" thickBot="1">
      <c r="A55" s="506"/>
      <c r="B55" s="513"/>
      <c r="C55" s="499"/>
      <c r="D55" s="281" t="s">
        <v>19</v>
      </c>
      <c r="E55" s="276">
        <v>4</v>
      </c>
      <c r="F55" s="249">
        <v>4</v>
      </c>
      <c r="G55" s="249">
        <v>4</v>
      </c>
      <c r="H55" s="249">
        <v>4</v>
      </c>
      <c r="I55" s="249">
        <v>0</v>
      </c>
      <c r="J55" s="249">
        <v>0</v>
      </c>
      <c r="K55" s="249">
        <v>0</v>
      </c>
      <c r="L55" s="274">
        <v>0</v>
      </c>
      <c r="M55" s="274">
        <v>4</v>
      </c>
      <c r="N55" s="274">
        <v>0</v>
      </c>
      <c r="O55" s="274">
        <v>4</v>
      </c>
      <c r="P55" s="272">
        <v>4</v>
      </c>
      <c r="Q55" s="167">
        <v>4</v>
      </c>
      <c r="R55" s="167">
        <v>4</v>
      </c>
      <c r="S55" s="167">
        <v>0</v>
      </c>
      <c r="T55" s="167">
        <v>0</v>
      </c>
      <c r="U55" s="167">
        <v>0</v>
      </c>
      <c r="V55" s="148">
        <f>SUM(E55:U55)</f>
        <v>36</v>
      </c>
      <c r="W55" s="129"/>
      <c r="X55" s="133"/>
      <c r="Y55" s="66">
        <f>+Y57+Y58</f>
        <v>0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4"/>
      <c r="AN55" s="118"/>
      <c r="AO55" s="120"/>
      <c r="AP55" s="66"/>
      <c r="AQ55" s="291"/>
      <c r="AR55" s="291"/>
      <c r="AS55" s="66"/>
      <c r="AT55" s="66"/>
      <c r="AU55" s="66"/>
      <c r="AV55" s="370"/>
      <c r="AW55" s="74">
        <f t="shared" si="22"/>
        <v>0</v>
      </c>
      <c r="AX55" s="270">
        <f t="shared" si="4"/>
        <v>36</v>
      </c>
      <c r="AY55" s="130"/>
      <c r="AZ55" s="130"/>
      <c r="BA55" s="130"/>
      <c r="BB55" s="130"/>
      <c r="BC55" s="130"/>
      <c r="BD55" s="130"/>
      <c r="BE55" s="130"/>
      <c r="BF55" s="130"/>
      <c r="BG55" s="137"/>
      <c r="BH55" s="141">
        <f>X55+AX55</f>
        <v>36</v>
      </c>
      <c r="BI55" s="140"/>
    </row>
    <row r="56" spans="1:61" ht="16.5" customHeight="1" thickBot="1">
      <c r="A56" s="506"/>
      <c r="B56" s="275" t="s">
        <v>163</v>
      </c>
      <c r="C56" s="279" t="s">
        <v>164</v>
      </c>
      <c r="D56" s="282"/>
      <c r="E56" s="276">
        <v>0</v>
      </c>
      <c r="F56" s="276">
        <v>0</v>
      </c>
      <c r="G56" s="276">
        <v>0</v>
      </c>
      <c r="H56" s="276">
        <v>0</v>
      </c>
      <c r="I56" s="276">
        <v>0</v>
      </c>
      <c r="J56" s="276">
        <v>0</v>
      </c>
      <c r="K56" s="276">
        <v>0</v>
      </c>
      <c r="L56" s="272">
        <v>0</v>
      </c>
      <c r="M56" s="272">
        <v>0</v>
      </c>
      <c r="N56" s="272">
        <v>0</v>
      </c>
      <c r="O56" s="272">
        <v>0</v>
      </c>
      <c r="P56" s="272">
        <v>0</v>
      </c>
      <c r="Q56" s="167">
        <v>0</v>
      </c>
      <c r="R56" s="167">
        <v>3</v>
      </c>
      <c r="S56" s="167">
        <v>3</v>
      </c>
      <c r="T56" s="167">
        <v>3</v>
      </c>
      <c r="U56" s="167">
        <v>3</v>
      </c>
      <c r="V56" s="148">
        <f>SUM(E56:U56)</f>
        <v>12</v>
      </c>
      <c r="W56" s="129"/>
      <c r="X56" s="133"/>
      <c r="Y56" s="66">
        <v>0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4"/>
      <c r="AN56" s="118"/>
      <c r="AO56" s="120"/>
      <c r="AP56" s="66"/>
      <c r="AQ56" s="291"/>
      <c r="AR56" s="291"/>
      <c r="AS56" s="66"/>
      <c r="AT56" s="66"/>
      <c r="AU56" s="66"/>
      <c r="AV56" s="370"/>
      <c r="AW56" s="74">
        <f t="shared" si="22"/>
        <v>0</v>
      </c>
      <c r="AX56" s="270">
        <f t="shared" si="4"/>
        <v>12</v>
      </c>
      <c r="AY56" s="130"/>
      <c r="AZ56" s="130"/>
      <c r="BA56" s="130"/>
      <c r="BB56" s="130"/>
      <c r="BC56" s="130"/>
      <c r="BD56" s="130"/>
      <c r="BE56" s="130"/>
      <c r="BF56" s="130"/>
      <c r="BG56" s="137"/>
      <c r="BH56" s="141"/>
      <c r="BI56" s="140"/>
    </row>
    <row r="57" spans="1:61" ht="18" customHeight="1" thickBot="1" thickTop="1">
      <c r="A57" s="506"/>
      <c r="B57" s="55" t="s">
        <v>49</v>
      </c>
      <c r="C57" s="254" t="s">
        <v>29</v>
      </c>
      <c r="D57" s="280"/>
      <c r="E57" s="51">
        <v>0</v>
      </c>
      <c r="F57" s="51">
        <v>0</v>
      </c>
      <c r="G57" s="51">
        <v>0</v>
      </c>
      <c r="H57" s="51">
        <v>0</v>
      </c>
      <c r="I57" s="289">
        <v>36</v>
      </c>
      <c r="J57" s="289">
        <v>36</v>
      </c>
      <c r="K57" s="289">
        <v>36</v>
      </c>
      <c r="L57" s="290">
        <v>36</v>
      </c>
      <c r="M57" s="24">
        <v>0</v>
      </c>
      <c r="N57" s="24">
        <v>0</v>
      </c>
      <c r="O57" s="64">
        <v>0</v>
      </c>
      <c r="P57" s="6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148">
        <v>144</v>
      </c>
      <c r="W57" s="129"/>
      <c r="X57" s="133"/>
      <c r="Y57" s="66">
        <v>0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4"/>
      <c r="AN57" s="118"/>
      <c r="AO57" s="120"/>
      <c r="AP57" s="66"/>
      <c r="AQ57" s="291"/>
      <c r="AR57" s="291"/>
      <c r="AS57" s="66"/>
      <c r="AT57" s="66"/>
      <c r="AU57" s="66"/>
      <c r="AV57" s="370"/>
      <c r="AW57" s="74">
        <f t="shared" si="22"/>
        <v>0</v>
      </c>
      <c r="AX57" s="270">
        <f t="shared" si="4"/>
        <v>144</v>
      </c>
      <c r="AY57" s="130"/>
      <c r="AZ57" s="130"/>
      <c r="BA57" s="130"/>
      <c r="BB57" s="130"/>
      <c r="BC57" s="130"/>
      <c r="BD57" s="130"/>
      <c r="BE57" s="130"/>
      <c r="BF57" s="130"/>
      <c r="BG57" s="137"/>
      <c r="BH57" s="141">
        <f>X57+AX57</f>
        <v>144</v>
      </c>
      <c r="BI57" s="140"/>
    </row>
    <row r="58" spans="1:61" ht="18" customHeight="1" thickBot="1" thickTop="1">
      <c r="A58" s="506"/>
      <c r="B58" s="54"/>
      <c r="C58" s="254"/>
      <c r="D58" s="255"/>
      <c r="E58" s="51"/>
      <c r="F58" s="51"/>
      <c r="G58" s="51"/>
      <c r="H58" s="51"/>
      <c r="I58" s="51"/>
      <c r="J58" s="51"/>
      <c r="K58" s="51"/>
      <c r="L58" s="24"/>
      <c r="M58" s="24"/>
      <c r="N58" s="24"/>
      <c r="O58" s="64"/>
      <c r="P58" s="64"/>
      <c r="Q58" s="24"/>
      <c r="R58" s="64"/>
      <c r="S58" s="24"/>
      <c r="T58" s="24"/>
      <c r="U58" s="24"/>
      <c r="V58" s="148">
        <f>SUM(E58:T58)</f>
        <v>0</v>
      </c>
      <c r="W58" s="129"/>
      <c r="X58" s="133"/>
      <c r="Y58" s="66">
        <v>0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4"/>
      <c r="AN58" s="118"/>
      <c r="AO58" s="120"/>
      <c r="AP58" s="66"/>
      <c r="AQ58" s="291"/>
      <c r="AR58" s="291"/>
      <c r="AS58" s="66"/>
      <c r="AT58" s="66"/>
      <c r="AU58" s="66"/>
      <c r="AV58" s="370"/>
      <c r="AW58" s="74">
        <f t="shared" si="22"/>
        <v>0</v>
      </c>
      <c r="AX58" s="270">
        <f t="shared" si="4"/>
        <v>0</v>
      </c>
      <c r="AY58" s="130"/>
      <c r="AZ58" s="130"/>
      <c r="BA58" s="130"/>
      <c r="BB58" s="130"/>
      <c r="BC58" s="130"/>
      <c r="BD58" s="130"/>
      <c r="BE58" s="130"/>
      <c r="BF58" s="130"/>
      <c r="BG58" s="137"/>
      <c r="BH58" s="141">
        <f>X58+AX58</f>
        <v>0</v>
      </c>
      <c r="BI58" s="140"/>
    </row>
    <row r="59" spans="1:61" ht="18" customHeight="1" thickBot="1">
      <c r="A59" s="506"/>
      <c r="B59" s="488" t="s">
        <v>35</v>
      </c>
      <c r="C59" s="491"/>
      <c r="D59" s="492"/>
      <c r="E59" s="153">
        <f aca="true" t="shared" si="31" ref="E59:V59">E17+E25+E29+E41</f>
        <v>28</v>
      </c>
      <c r="F59" s="153">
        <f t="shared" si="31"/>
        <v>28</v>
      </c>
      <c r="G59" s="153">
        <f t="shared" si="31"/>
        <v>28</v>
      </c>
      <c r="H59" s="153">
        <f t="shared" si="31"/>
        <v>28</v>
      </c>
      <c r="I59" s="153">
        <f t="shared" si="31"/>
        <v>36</v>
      </c>
      <c r="J59" s="153">
        <f t="shared" si="31"/>
        <v>36</v>
      </c>
      <c r="K59" s="153">
        <f t="shared" si="31"/>
        <v>36</v>
      </c>
      <c r="L59" s="153">
        <f t="shared" si="31"/>
        <v>36</v>
      </c>
      <c r="M59" s="153">
        <f t="shared" si="31"/>
        <v>28</v>
      </c>
      <c r="N59" s="153">
        <f t="shared" si="31"/>
        <v>28</v>
      </c>
      <c r="O59" s="153">
        <f t="shared" si="31"/>
        <v>28</v>
      </c>
      <c r="P59" s="153">
        <f t="shared" si="31"/>
        <v>28</v>
      </c>
      <c r="Q59" s="153">
        <f t="shared" si="31"/>
        <v>28</v>
      </c>
      <c r="R59" s="153">
        <f t="shared" si="31"/>
        <v>28</v>
      </c>
      <c r="S59" s="153">
        <f t="shared" si="31"/>
        <v>30</v>
      </c>
      <c r="T59" s="153">
        <f t="shared" si="31"/>
        <v>31</v>
      </c>
      <c r="U59" s="153">
        <f t="shared" si="31"/>
        <v>28</v>
      </c>
      <c r="V59" s="148">
        <f t="shared" si="31"/>
        <v>513</v>
      </c>
      <c r="W59" s="129"/>
      <c r="X59" s="131"/>
      <c r="Y59" s="147">
        <f aca="true" t="shared" si="32" ref="Y59:AU59">Y17+Y25+Y29+Y41</f>
        <v>32</v>
      </c>
      <c r="Z59" s="147">
        <f t="shared" si="32"/>
        <v>32</v>
      </c>
      <c r="AA59" s="147">
        <f t="shared" si="32"/>
        <v>32</v>
      </c>
      <c r="AB59" s="147">
        <f t="shared" si="32"/>
        <v>32</v>
      </c>
      <c r="AC59" s="147">
        <f t="shared" si="32"/>
        <v>32</v>
      </c>
      <c r="AD59" s="147">
        <f t="shared" si="32"/>
        <v>32</v>
      </c>
      <c r="AE59" s="147">
        <f t="shared" si="32"/>
        <v>32</v>
      </c>
      <c r="AF59" s="147">
        <f t="shared" si="32"/>
        <v>32</v>
      </c>
      <c r="AG59" s="147">
        <f t="shared" si="32"/>
        <v>32</v>
      </c>
      <c r="AH59" s="147">
        <f t="shared" si="32"/>
        <v>32</v>
      </c>
      <c r="AI59" s="147">
        <f t="shared" si="32"/>
        <v>32</v>
      </c>
      <c r="AJ59" s="147">
        <f t="shared" si="32"/>
        <v>32</v>
      </c>
      <c r="AK59" s="147">
        <f t="shared" si="32"/>
        <v>32</v>
      </c>
      <c r="AL59" s="147">
        <f t="shared" si="32"/>
        <v>32</v>
      </c>
      <c r="AM59" s="147">
        <f t="shared" si="32"/>
        <v>32</v>
      </c>
      <c r="AN59" s="147">
        <f t="shared" si="32"/>
        <v>36</v>
      </c>
      <c r="AO59" s="147">
        <f t="shared" si="32"/>
        <v>36</v>
      </c>
      <c r="AP59" s="147">
        <f t="shared" si="32"/>
        <v>32</v>
      </c>
      <c r="AQ59" s="147">
        <f t="shared" si="32"/>
        <v>36</v>
      </c>
      <c r="AR59" s="147">
        <f t="shared" si="32"/>
        <v>36</v>
      </c>
      <c r="AS59" s="147">
        <f t="shared" si="32"/>
        <v>32</v>
      </c>
      <c r="AT59" s="147">
        <f t="shared" si="32"/>
        <v>32</v>
      </c>
      <c r="AU59" s="369">
        <f t="shared" si="32"/>
        <v>32</v>
      </c>
      <c r="AV59" s="369">
        <f>AV41+AV29+AV25+AV17</f>
        <v>29</v>
      </c>
      <c r="AW59" s="74">
        <f t="shared" si="22"/>
        <v>781</v>
      </c>
      <c r="AX59" s="270">
        <f t="shared" si="4"/>
        <v>1294</v>
      </c>
      <c r="AY59" s="132"/>
      <c r="AZ59" s="132"/>
      <c r="BA59" s="132"/>
      <c r="BB59" s="132"/>
      <c r="BC59" s="132"/>
      <c r="BD59" s="132"/>
      <c r="BE59" s="132"/>
      <c r="BF59" s="132"/>
      <c r="BG59" s="138"/>
      <c r="BH59" s="142">
        <v>36</v>
      </c>
      <c r="BI59" s="140"/>
    </row>
    <row r="60" spans="1:61" ht="24" customHeight="1" thickBot="1">
      <c r="A60" s="506"/>
      <c r="B60" s="450" t="s">
        <v>20</v>
      </c>
      <c r="C60" s="451"/>
      <c r="D60" s="452"/>
      <c r="E60" s="153">
        <f aca="true" t="shared" si="33" ref="E60:V60">E18+E26+E30+E42</f>
        <v>8</v>
      </c>
      <c r="F60" s="153">
        <f t="shared" si="33"/>
        <v>8</v>
      </c>
      <c r="G60" s="153">
        <f t="shared" si="33"/>
        <v>8</v>
      </c>
      <c r="H60" s="153">
        <f t="shared" si="33"/>
        <v>8</v>
      </c>
      <c r="I60" s="153">
        <f t="shared" si="33"/>
        <v>0</v>
      </c>
      <c r="J60" s="153">
        <f t="shared" si="33"/>
        <v>0</v>
      </c>
      <c r="K60" s="153">
        <f t="shared" si="33"/>
        <v>0</v>
      </c>
      <c r="L60" s="153">
        <f t="shared" si="33"/>
        <v>0</v>
      </c>
      <c r="M60" s="153">
        <f t="shared" si="33"/>
        <v>8</v>
      </c>
      <c r="N60" s="153">
        <f t="shared" si="33"/>
        <v>8</v>
      </c>
      <c r="O60" s="153">
        <f t="shared" si="33"/>
        <v>8</v>
      </c>
      <c r="P60" s="153">
        <f t="shared" si="33"/>
        <v>8</v>
      </c>
      <c r="Q60" s="153">
        <f t="shared" si="33"/>
        <v>8</v>
      </c>
      <c r="R60" s="153">
        <f t="shared" si="33"/>
        <v>8</v>
      </c>
      <c r="S60" s="153">
        <f t="shared" si="33"/>
        <v>6</v>
      </c>
      <c r="T60" s="153">
        <f t="shared" si="33"/>
        <v>5</v>
      </c>
      <c r="U60" s="153">
        <f t="shared" si="33"/>
        <v>8</v>
      </c>
      <c r="V60" s="148">
        <f t="shared" si="33"/>
        <v>99</v>
      </c>
      <c r="W60" s="129"/>
      <c r="X60" s="133"/>
      <c r="Y60" s="147">
        <f aca="true" t="shared" si="34" ref="Y60:AU60">Y18+Y26+Y30+Y42</f>
        <v>4</v>
      </c>
      <c r="Z60" s="147">
        <f t="shared" si="34"/>
        <v>4</v>
      </c>
      <c r="AA60" s="147">
        <f t="shared" si="34"/>
        <v>4</v>
      </c>
      <c r="AB60" s="147">
        <f t="shared" si="34"/>
        <v>4</v>
      </c>
      <c r="AC60" s="147">
        <f t="shared" si="34"/>
        <v>4</v>
      </c>
      <c r="AD60" s="147">
        <f t="shared" si="34"/>
        <v>4</v>
      </c>
      <c r="AE60" s="147">
        <f t="shared" si="34"/>
        <v>4</v>
      </c>
      <c r="AF60" s="147">
        <f t="shared" si="34"/>
        <v>4</v>
      </c>
      <c r="AG60" s="147">
        <f t="shared" si="34"/>
        <v>4</v>
      </c>
      <c r="AH60" s="147">
        <f t="shared" si="34"/>
        <v>4</v>
      </c>
      <c r="AI60" s="147">
        <f t="shared" si="34"/>
        <v>4</v>
      </c>
      <c r="AJ60" s="147">
        <f t="shared" si="34"/>
        <v>4</v>
      </c>
      <c r="AK60" s="147">
        <f t="shared" si="34"/>
        <v>4</v>
      </c>
      <c r="AL60" s="147">
        <f t="shared" si="34"/>
        <v>4</v>
      </c>
      <c r="AM60" s="147">
        <f t="shared" si="34"/>
        <v>4</v>
      </c>
      <c r="AN60" s="147">
        <f t="shared" si="34"/>
        <v>0</v>
      </c>
      <c r="AO60" s="147">
        <f t="shared" si="34"/>
        <v>0</v>
      </c>
      <c r="AP60" s="147">
        <f t="shared" si="34"/>
        <v>4</v>
      </c>
      <c r="AQ60" s="147">
        <f t="shared" si="34"/>
        <v>0</v>
      </c>
      <c r="AR60" s="147">
        <f t="shared" si="34"/>
        <v>0</v>
      </c>
      <c r="AS60" s="147">
        <f t="shared" si="34"/>
        <v>4</v>
      </c>
      <c r="AT60" s="147">
        <f t="shared" si="34"/>
        <v>4</v>
      </c>
      <c r="AU60" s="147">
        <f t="shared" si="34"/>
        <v>4</v>
      </c>
      <c r="AV60" s="369">
        <f>AV53+AV42+AV30+AV26+AV18</f>
        <v>7</v>
      </c>
      <c r="AW60" s="148">
        <f t="shared" si="22"/>
        <v>83</v>
      </c>
      <c r="AX60" s="270">
        <f t="shared" si="4"/>
        <v>182</v>
      </c>
      <c r="AY60" s="132"/>
      <c r="AZ60" s="132"/>
      <c r="BA60" s="132"/>
      <c r="BB60" s="132"/>
      <c r="BC60" s="132"/>
      <c r="BD60" s="132"/>
      <c r="BE60" s="132"/>
      <c r="BF60" s="132"/>
      <c r="BG60" s="138"/>
      <c r="BH60" s="142">
        <v>18</v>
      </c>
      <c r="BI60" s="140"/>
    </row>
    <row r="61" spans="1:61" ht="18" customHeight="1" thickBot="1">
      <c r="A61" s="507"/>
      <c r="B61" s="488" t="s">
        <v>21</v>
      </c>
      <c r="C61" s="489"/>
      <c r="D61" s="490"/>
      <c r="E61" s="153">
        <f>E59+E60</f>
        <v>36</v>
      </c>
      <c r="F61" s="153">
        <f aca="true" t="shared" si="35" ref="F61:V61">F59+F60</f>
        <v>36</v>
      </c>
      <c r="G61" s="153">
        <f t="shared" si="35"/>
        <v>36</v>
      </c>
      <c r="H61" s="153">
        <f t="shared" si="35"/>
        <v>36</v>
      </c>
      <c r="I61" s="153">
        <f t="shared" si="35"/>
        <v>36</v>
      </c>
      <c r="J61" s="153">
        <f t="shared" si="35"/>
        <v>36</v>
      </c>
      <c r="K61" s="153">
        <f t="shared" si="35"/>
        <v>36</v>
      </c>
      <c r="L61" s="153">
        <f t="shared" si="35"/>
        <v>36</v>
      </c>
      <c r="M61" s="153">
        <f t="shared" si="35"/>
        <v>36</v>
      </c>
      <c r="N61" s="153">
        <f t="shared" si="35"/>
        <v>36</v>
      </c>
      <c r="O61" s="153">
        <f t="shared" si="35"/>
        <v>36</v>
      </c>
      <c r="P61" s="153">
        <f t="shared" si="35"/>
        <v>36</v>
      </c>
      <c r="Q61" s="153">
        <f t="shared" si="35"/>
        <v>36</v>
      </c>
      <c r="R61" s="153">
        <f t="shared" si="35"/>
        <v>36</v>
      </c>
      <c r="S61" s="153">
        <f t="shared" si="35"/>
        <v>36</v>
      </c>
      <c r="T61" s="153">
        <f t="shared" si="35"/>
        <v>36</v>
      </c>
      <c r="U61" s="153">
        <f t="shared" si="35"/>
        <v>36</v>
      </c>
      <c r="V61" s="148">
        <f t="shared" si="35"/>
        <v>612</v>
      </c>
      <c r="W61" s="129"/>
      <c r="X61" s="131"/>
      <c r="Y61" s="147">
        <f>Y59+Y60</f>
        <v>36</v>
      </c>
      <c r="Z61" s="147">
        <f aca="true" t="shared" si="36" ref="Z61:AU61">Z59+Z60</f>
        <v>36</v>
      </c>
      <c r="AA61" s="147">
        <f t="shared" si="36"/>
        <v>36</v>
      </c>
      <c r="AB61" s="147">
        <f t="shared" si="36"/>
        <v>36</v>
      </c>
      <c r="AC61" s="147">
        <f t="shared" si="36"/>
        <v>36</v>
      </c>
      <c r="AD61" s="147">
        <f t="shared" si="36"/>
        <v>36</v>
      </c>
      <c r="AE61" s="147">
        <f t="shared" si="36"/>
        <v>36</v>
      </c>
      <c r="AF61" s="147">
        <f t="shared" si="36"/>
        <v>36</v>
      </c>
      <c r="AG61" s="147">
        <f t="shared" si="36"/>
        <v>36</v>
      </c>
      <c r="AH61" s="147">
        <f t="shared" si="36"/>
        <v>36</v>
      </c>
      <c r="AI61" s="147">
        <f t="shared" si="36"/>
        <v>36</v>
      </c>
      <c r="AJ61" s="147">
        <f t="shared" si="36"/>
        <v>36</v>
      </c>
      <c r="AK61" s="147">
        <f t="shared" si="36"/>
        <v>36</v>
      </c>
      <c r="AL61" s="147">
        <f t="shared" si="36"/>
        <v>36</v>
      </c>
      <c r="AM61" s="147">
        <f t="shared" si="36"/>
        <v>36</v>
      </c>
      <c r="AN61" s="147">
        <f t="shared" si="36"/>
        <v>36</v>
      </c>
      <c r="AO61" s="147">
        <f t="shared" si="36"/>
        <v>36</v>
      </c>
      <c r="AP61" s="147">
        <f t="shared" si="36"/>
        <v>36</v>
      </c>
      <c r="AQ61" s="147">
        <f t="shared" si="36"/>
        <v>36</v>
      </c>
      <c r="AR61" s="147">
        <f t="shared" si="36"/>
        <v>36</v>
      </c>
      <c r="AS61" s="147">
        <f t="shared" si="36"/>
        <v>36</v>
      </c>
      <c r="AT61" s="147">
        <f t="shared" si="36"/>
        <v>36</v>
      </c>
      <c r="AU61" s="147">
        <f t="shared" si="36"/>
        <v>36</v>
      </c>
      <c r="AV61" s="369">
        <f>AV59+AV60</f>
        <v>36</v>
      </c>
      <c r="AW61" s="74">
        <f t="shared" si="22"/>
        <v>864</v>
      </c>
      <c r="AX61" s="270">
        <f>AW61+V61</f>
        <v>1476</v>
      </c>
      <c r="AY61" s="130"/>
      <c r="AZ61" s="130"/>
      <c r="BA61" s="130"/>
      <c r="BB61" s="130"/>
      <c r="BC61" s="130"/>
      <c r="BD61" s="130"/>
      <c r="BE61" s="130"/>
      <c r="BF61" s="130"/>
      <c r="BG61" s="137"/>
      <c r="BH61" s="143">
        <v>54</v>
      </c>
      <c r="BI61" s="140"/>
    </row>
    <row r="64" spans="1:61" ht="15">
      <c r="A64" s="13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5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</row>
    <row r="66" spans="1:61" ht="15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</row>
    <row r="67" spans="1:61" ht="15">
      <c r="A67" s="13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31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</row>
    <row r="68" spans="1:61" ht="15">
      <c r="A68" s="13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</row>
    <row r="69" spans="1:61" ht="15">
      <c r="A69" s="13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</row>
    <row r="70" spans="1:61" ht="15">
      <c r="A70" s="13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61" ht="15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</row>
    <row r="72" spans="1:61" ht="15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5">
      <c r="A73" s="13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4" spans="1:61" ht="15">
      <c r="A74" s="13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1:61" ht="15">
      <c r="A138" s="13"/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</row>
    <row r="139" spans="1:61" ht="15">
      <c r="A139" s="13"/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</row>
    <row r="140" spans="1:61" ht="15">
      <c r="A140" s="13"/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</row>
    <row r="141" spans="1:61" ht="15">
      <c r="A141" s="13"/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</row>
    <row r="142" spans="1:61" ht="15">
      <c r="A142" s="13"/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</row>
    <row r="143" spans="1:61" ht="15">
      <c r="A143" s="13"/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</row>
    <row r="144" spans="1:61" ht="15">
      <c r="A144" s="13"/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</row>
    <row r="145" spans="1:61" ht="15">
      <c r="A145" s="13"/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</row>
    <row r="146" spans="1:61" ht="15">
      <c r="A146" s="13"/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</row>
    <row r="147" spans="1:61" ht="15">
      <c r="A147" s="13"/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</row>
    <row r="148" spans="1:61" ht="15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</row>
    <row r="149" spans="1:61" ht="15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</row>
    <row r="150" spans="1:61" ht="15">
      <c r="A150" s="13"/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</row>
    <row r="151" spans="1:61" ht="15">
      <c r="A151" s="13"/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</row>
    <row r="152" spans="1:61" ht="15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</row>
    <row r="153" spans="1:61" ht="15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</row>
    <row r="154" spans="1:61" ht="15">
      <c r="A154" s="13"/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</row>
    <row r="155" spans="1:61" ht="15">
      <c r="A155" s="13"/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</row>
    <row r="156" spans="1:61" ht="15">
      <c r="A156" s="13"/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</row>
    <row r="157" spans="1:61" ht="15">
      <c r="A157" s="13"/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</row>
    <row r="158" spans="1:61" ht="15">
      <c r="A158" s="13"/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</row>
    <row r="159" spans="1:61" ht="15">
      <c r="A159" s="13"/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</row>
  </sheetData>
  <sheetProtection/>
  <mergeCells count="66">
    <mergeCell ref="AO10:AR10"/>
    <mergeCell ref="AT10:AV10"/>
    <mergeCell ref="AX10:AZ10"/>
    <mergeCell ref="BB10:BE10"/>
    <mergeCell ref="A15:A61"/>
    <mergeCell ref="B17:B18"/>
    <mergeCell ref="C41:C42"/>
    <mergeCell ref="B21:B22"/>
    <mergeCell ref="C21:C22"/>
    <mergeCell ref="B54:B55"/>
    <mergeCell ref="C54:C55"/>
    <mergeCell ref="B33:B34"/>
    <mergeCell ref="C33:C34"/>
    <mergeCell ref="B37:B38"/>
    <mergeCell ref="B27:B28"/>
    <mergeCell ref="B35:B36"/>
    <mergeCell ref="C35:C36"/>
    <mergeCell ref="B41:B42"/>
    <mergeCell ref="C43:C44"/>
    <mergeCell ref="B43:B44"/>
    <mergeCell ref="AQ1:BA1"/>
    <mergeCell ref="A6:BH6"/>
    <mergeCell ref="B7:BE7"/>
    <mergeCell ref="AP8:BB8"/>
    <mergeCell ref="AQ4:BG4"/>
    <mergeCell ref="A10:A14"/>
    <mergeCell ref="N10:Q10"/>
    <mergeCell ref="S10:V10"/>
    <mergeCell ref="AB10:AE10"/>
    <mergeCell ref="AK10:AM10"/>
    <mergeCell ref="AG10:AI10"/>
    <mergeCell ref="I5:AK5"/>
    <mergeCell ref="B61:D61"/>
    <mergeCell ref="B60:D60"/>
    <mergeCell ref="B59:D59"/>
    <mergeCell ref="C15:C16"/>
    <mergeCell ref="B19:B20"/>
    <mergeCell ref="C39:C40"/>
    <mergeCell ref="C52:C53"/>
    <mergeCell ref="B52:B53"/>
    <mergeCell ref="B39:B40"/>
    <mergeCell ref="B15:B16"/>
    <mergeCell ref="C10:C14"/>
    <mergeCell ref="C23:C24"/>
    <mergeCell ref="B31:B32"/>
    <mergeCell ref="C27:C28"/>
    <mergeCell ref="C29:C30"/>
    <mergeCell ref="C31:C32"/>
    <mergeCell ref="C19:C20"/>
    <mergeCell ref="C37:C38"/>
    <mergeCell ref="B25:B26"/>
    <mergeCell ref="B29:B30"/>
    <mergeCell ref="F10:H10"/>
    <mergeCell ref="B23:B24"/>
    <mergeCell ref="C25:C26"/>
    <mergeCell ref="C17:C18"/>
    <mergeCell ref="C45:C46"/>
    <mergeCell ref="C47:C48"/>
    <mergeCell ref="C8:AO8"/>
    <mergeCell ref="B10:B14"/>
    <mergeCell ref="D10:D14"/>
    <mergeCell ref="E11:BG11"/>
    <mergeCell ref="E13:BG13"/>
    <mergeCell ref="A9:F9"/>
    <mergeCell ref="Y9:AE9"/>
    <mergeCell ref="J10:L10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zoomScale="77" zoomScaleNormal="77" zoomScalePageLayoutView="0" workbookViewId="0" topLeftCell="A1">
      <selection activeCell="AP4" sqref="AP4:BE4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2" width="4.28125" style="0" customWidth="1"/>
    <col min="23" max="23" width="3.8515625" style="0" customWidth="1"/>
    <col min="24" max="47" width="3.7109375" style="0" customWidth="1"/>
    <col min="48" max="48" width="5.140625" style="0" customWidth="1"/>
    <col min="49" max="49" width="6.00390625" style="0" customWidth="1"/>
    <col min="50" max="50" width="11.00390625" style="0" customWidth="1"/>
    <col min="51" max="58" width="3.7109375" style="0" customWidth="1"/>
  </cols>
  <sheetData>
    <row r="1" spans="1:58" ht="15">
      <c r="A1" s="75"/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419" t="s">
        <v>31</v>
      </c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76"/>
      <c r="BB1" s="76"/>
      <c r="BC1" s="76"/>
      <c r="BD1" s="76"/>
      <c r="BE1" s="76"/>
      <c r="BF1" s="76"/>
    </row>
    <row r="2" spans="1:58" ht="15">
      <c r="A2" s="75"/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18" t="s">
        <v>67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5">
      <c r="A3" s="75"/>
      <c r="B3" s="75"/>
      <c r="C3" s="75"/>
      <c r="D3" s="75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18" t="s">
        <v>37</v>
      </c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58" ht="15">
      <c r="A4" s="75"/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420" t="s">
        <v>263</v>
      </c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76"/>
    </row>
    <row r="5" spans="1:58" ht="18.75">
      <c r="A5" s="154"/>
      <c r="B5" s="154"/>
      <c r="C5" s="154"/>
      <c r="D5" s="154"/>
      <c r="E5" s="155"/>
      <c r="F5" s="155"/>
      <c r="G5" s="155"/>
      <c r="H5" s="155"/>
      <c r="I5" s="527" t="s">
        <v>32</v>
      </c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98"/>
      <c r="AL5" s="98"/>
      <c r="AM5" s="98"/>
      <c r="AN5" s="98"/>
      <c r="AO5" s="155"/>
      <c r="AP5" s="99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55"/>
    </row>
    <row r="6" spans="1:58" ht="18.75">
      <c r="A6" s="528" t="s">
        <v>78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</row>
    <row r="7" spans="1:58" ht="18.75">
      <c r="A7" s="154"/>
      <c r="B7" s="529" t="s">
        <v>142</v>
      </c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155"/>
      <c r="BF7" s="155"/>
    </row>
    <row r="8" spans="1:58" ht="19.5" thickBot="1">
      <c r="A8" s="154"/>
      <c r="B8" s="43"/>
      <c r="C8" s="529" t="s">
        <v>143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 t="s">
        <v>33</v>
      </c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43"/>
      <c r="BC8" s="43"/>
      <c r="BD8" s="43"/>
      <c r="BE8" s="155"/>
      <c r="BF8" s="155"/>
    </row>
    <row r="9" spans="1:58" ht="15.75" thickBot="1">
      <c r="A9" s="75"/>
      <c r="B9" s="19" t="s">
        <v>82</v>
      </c>
      <c r="C9" s="19"/>
      <c r="D9" s="19" t="s">
        <v>81</v>
      </c>
      <c r="E9" s="21" t="s">
        <v>69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0"/>
      <c r="W9" s="20"/>
      <c r="X9" s="525"/>
      <c r="Y9" s="525"/>
      <c r="Z9" s="525"/>
      <c r="AA9" s="525"/>
      <c r="AB9" s="525"/>
      <c r="AC9" s="525"/>
      <c r="AD9" s="526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76"/>
      <c r="BF9" s="76"/>
    </row>
    <row r="10" spans="1:58" ht="98.25" thickBot="1">
      <c r="A10" s="523" t="s">
        <v>0</v>
      </c>
      <c r="B10" s="523" t="s">
        <v>1</v>
      </c>
      <c r="C10" s="523" t="s">
        <v>2</v>
      </c>
      <c r="D10" s="523" t="s">
        <v>3</v>
      </c>
      <c r="E10" s="161" t="s">
        <v>231</v>
      </c>
      <c r="F10" s="530" t="s">
        <v>4</v>
      </c>
      <c r="G10" s="531"/>
      <c r="H10" s="535"/>
      <c r="I10" s="77" t="s">
        <v>232</v>
      </c>
      <c r="J10" s="530" t="s">
        <v>5</v>
      </c>
      <c r="K10" s="531"/>
      <c r="L10" s="531"/>
      <c r="M10" s="535"/>
      <c r="N10" s="77" t="s">
        <v>233</v>
      </c>
      <c r="O10" s="530" t="s">
        <v>6</v>
      </c>
      <c r="P10" s="531"/>
      <c r="Q10" s="531"/>
      <c r="R10" s="78" t="s">
        <v>234</v>
      </c>
      <c r="S10" s="530" t="s">
        <v>7</v>
      </c>
      <c r="T10" s="531"/>
      <c r="U10" s="531"/>
      <c r="V10" s="93" t="s">
        <v>235</v>
      </c>
      <c r="W10" s="79" t="s">
        <v>236</v>
      </c>
      <c r="X10" s="93" t="s">
        <v>237</v>
      </c>
      <c r="Y10" s="531" t="s">
        <v>8</v>
      </c>
      <c r="Z10" s="535"/>
      <c r="AA10" s="78" t="s">
        <v>238</v>
      </c>
      <c r="AB10" s="530" t="s">
        <v>9</v>
      </c>
      <c r="AC10" s="531"/>
      <c r="AD10" s="531"/>
      <c r="AE10" s="319" t="s">
        <v>239</v>
      </c>
      <c r="AF10" s="554" t="s">
        <v>240</v>
      </c>
      <c r="AG10" s="555"/>
      <c r="AH10" s="555"/>
      <c r="AI10" s="319" t="s">
        <v>241</v>
      </c>
      <c r="AJ10" s="530" t="s">
        <v>242</v>
      </c>
      <c r="AK10" s="531"/>
      <c r="AL10" s="531"/>
      <c r="AM10" s="93" t="s">
        <v>243</v>
      </c>
      <c r="AN10" s="530" t="s">
        <v>12</v>
      </c>
      <c r="AO10" s="531"/>
      <c r="AP10" s="531"/>
      <c r="AQ10" s="531"/>
      <c r="AR10" s="319" t="s">
        <v>244</v>
      </c>
      <c r="AS10" s="530" t="s">
        <v>13</v>
      </c>
      <c r="AT10" s="531"/>
      <c r="AU10" s="531"/>
      <c r="AV10" s="318">
        <v>28</v>
      </c>
      <c r="AW10" s="92" t="s">
        <v>83</v>
      </c>
      <c r="AX10" s="530" t="s">
        <v>14</v>
      </c>
      <c r="AY10" s="531"/>
      <c r="AZ10" s="535"/>
      <c r="BA10" s="94" t="s">
        <v>84</v>
      </c>
      <c r="BB10" s="530" t="s">
        <v>15</v>
      </c>
      <c r="BC10" s="531"/>
      <c r="BD10" s="531"/>
      <c r="BE10" s="532"/>
      <c r="BF10" s="29" t="s">
        <v>34</v>
      </c>
    </row>
    <row r="11" spans="1:58" ht="15.75" thickBot="1">
      <c r="A11" s="523"/>
      <c r="B11" s="523"/>
      <c r="C11" s="523"/>
      <c r="D11" s="523"/>
      <c r="E11" s="533" t="s">
        <v>16</v>
      </c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80"/>
    </row>
    <row r="12" spans="1:58" ht="16.5" thickBot="1">
      <c r="A12" s="523"/>
      <c r="B12" s="523"/>
      <c r="C12" s="523"/>
      <c r="D12" s="523"/>
      <c r="E12" s="81">
        <v>35</v>
      </c>
      <c r="F12" s="82">
        <v>36</v>
      </c>
      <c r="G12" s="82">
        <v>37</v>
      </c>
      <c r="H12" s="82">
        <v>38</v>
      </c>
      <c r="I12" s="82">
        <v>39</v>
      </c>
      <c r="J12" s="82">
        <v>40</v>
      </c>
      <c r="K12" s="82">
        <v>41</v>
      </c>
      <c r="L12" s="83">
        <v>42</v>
      </c>
      <c r="M12" s="83">
        <v>43</v>
      </c>
      <c r="N12" s="85">
        <v>44</v>
      </c>
      <c r="O12" s="83">
        <v>45</v>
      </c>
      <c r="P12" s="83">
        <v>46</v>
      </c>
      <c r="Q12" s="83">
        <v>47</v>
      </c>
      <c r="R12" s="83">
        <v>48</v>
      </c>
      <c r="S12" s="83">
        <v>49</v>
      </c>
      <c r="T12" s="83">
        <v>50</v>
      </c>
      <c r="U12" s="83">
        <v>51</v>
      </c>
      <c r="V12" s="83">
        <v>52</v>
      </c>
      <c r="W12" s="84">
        <v>53</v>
      </c>
      <c r="X12" s="83">
        <v>1</v>
      </c>
      <c r="Y12" s="83">
        <v>2</v>
      </c>
      <c r="Z12" s="83">
        <v>3</v>
      </c>
      <c r="AA12" s="83">
        <v>4</v>
      </c>
      <c r="AB12" s="83">
        <v>5</v>
      </c>
      <c r="AC12" s="83">
        <v>6</v>
      </c>
      <c r="AD12" s="83">
        <v>7</v>
      </c>
      <c r="AE12" s="83">
        <v>8</v>
      </c>
      <c r="AF12" s="83">
        <v>9</v>
      </c>
      <c r="AG12" s="83">
        <v>10</v>
      </c>
      <c r="AH12" s="83">
        <v>11</v>
      </c>
      <c r="AI12" s="82">
        <v>12</v>
      </c>
      <c r="AJ12" s="82">
        <v>13</v>
      </c>
      <c r="AK12" s="82">
        <v>14</v>
      </c>
      <c r="AL12" s="82">
        <v>15</v>
      </c>
      <c r="AM12" s="83">
        <v>16</v>
      </c>
      <c r="AN12" s="82">
        <v>17</v>
      </c>
      <c r="AO12" s="82">
        <v>18</v>
      </c>
      <c r="AP12" s="82">
        <v>19</v>
      </c>
      <c r="AQ12" s="82">
        <v>20</v>
      </c>
      <c r="AR12" s="82">
        <v>21</v>
      </c>
      <c r="AS12" s="82">
        <v>22</v>
      </c>
      <c r="AT12" s="82">
        <v>23</v>
      </c>
      <c r="AU12" s="82">
        <v>24</v>
      </c>
      <c r="AV12" s="82">
        <v>25</v>
      </c>
      <c r="AW12" s="82">
        <v>26</v>
      </c>
      <c r="AX12" s="82">
        <v>27</v>
      </c>
      <c r="AY12" s="82">
        <v>28</v>
      </c>
      <c r="AZ12" s="85">
        <v>29</v>
      </c>
      <c r="BA12" s="82">
        <v>30</v>
      </c>
      <c r="BB12" s="82">
        <v>31</v>
      </c>
      <c r="BC12" s="82">
        <v>32</v>
      </c>
      <c r="BD12" s="82">
        <v>33</v>
      </c>
      <c r="BE12" s="82">
        <v>34</v>
      </c>
      <c r="BF12" s="86"/>
    </row>
    <row r="13" spans="1:58" ht="15.75" thickBot="1">
      <c r="A13" s="523"/>
      <c r="B13" s="523"/>
      <c r="C13" s="523"/>
      <c r="D13" s="523"/>
      <c r="E13" s="534" t="s">
        <v>17</v>
      </c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4"/>
      <c r="AM13" s="534"/>
      <c r="AN13" s="534"/>
      <c r="AO13" s="534"/>
      <c r="AP13" s="534"/>
      <c r="AQ13" s="534"/>
      <c r="AR13" s="534"/>
      <c r="AS13" s="534"/>
      <c r="AT13" s="534"/>
      <c r="AU13" s="534"/>
      <c r="AV13" s="534"/>
      <c r="AW13" s="534"/>
      <c r="AX13" s="534"/>
      <c r="AY13" s="534"/>
      <c r="AZ13" s="534"/>
      <c r="BA13" s="534"/>
      <c r="BB13" s="534"/>
      <c r="BC13" s="534"/>
      <c r="BD13" s="534"/>
      <c r="BE13" s="534"/>
      <c r="BF13" s="86"/>
    </row>
    <row r="14" spans="1:58" ht="16.5" thickBot="1">
      <c r="A14" s="523"/>
      <c r="B14" s="523"/>
      <c r="C14" s="523"/>
      <c r="D14" s="523"/>
      <c r="E14" s="87">
        <v>1</v>
      </c>
      <c r="F14" s="87">
        <v>2</v>
      </c>
      <c r="G14" s="87">
        <v>3</v>
      </c>
      <c r="H14" s="87">
        <v>4</v>
      </c>
      <c r="I14" s="87">
        <v>5</v>
      </c>
      <c r="J14" s="87">
        <v>6</v>
      </c>
      <c r="K14" s="87">
        <v>7</v>
      </c>
      <c r="L14" s="88">
        <v>8</v>
      </c>
      <c r="M14" s="88">
        <v>9</v>
      </c>
      <c r="N14" s="88">
        <v>10</v>
      </c>
      <c r="O14" s="88">
        <v>11</v>
      </c>
      <c r="P14" s="88">
        <v>12</v>
      </c>
      <c r="Q14" s="89">
        <v>13</v>
      </c>
      <c r="R14" s="88">
        <v>14</v>
      </c>
      <c r="S14" s="88">
        <v>15</v>
      </c>
      <c r="T14" s="88">
        <v>16</v>
      </c>
      <c r="U14" s="88">
        <v>17</v>
      </c>
      <c r="V14" s="88">
        <v>18</v>
      </c>
      <c r="W14" s="88">
        <v>19</v>
      </c>
      <c r="X14" s="88">
        <v>20</v>
      </c>
      <c r="Y14" s="88">
        <v>21</v>
      </c>
      <c r="Z14" s="88">
        <v>22</v>
      </c>
      <c r="AA14" s="88">
        <v>23</v>
      </c>
      <c r="AB14" s="88">
        <v>24</v>
      </c>
      <c r="AC14" s="88">
        <v>25</v>
      </c>
      <c r="AD14" s="88">
        <v>26</v>
      </c>
      <c r="AE14" s="88">
        <v>27</v>
      </c>
      <c r="AF14" s="88">
        <v>28</v>
      </c>
      <c r="AG14" s="88">
        <v>29</v>
      </c>
      <c r="AH14" s="88">
        <v>30</v>
      </c>
      <c r="AI14" s="88">
        <v>31</v>
      </c>
      <c r="AJ14" s="88">
        <v>32</v>
      </c>
      <c r="AK14" s="88">
        <v>33</v>
      </c>
      <c r="AL14" s="88">
        <v>34</v>
      </c>
      <c r="AM14" s="88">
        <v>35</v>
      </c>
      <c r="AN14" s="88">
        <v>36</v>
      </c>
      <c r="AO14" s="90">
        <v>37</v>
      </c>
      <c r="AP14" s="91">
        <v>38</v>
      </c>
      <c r="AQ14" s="91">
        <v>39</v>
      </c>
      <c r="AR14" s="91">
        <v>40</v>
      </c>
      <c r="AS14" s="91">
        <v>41</v>
      </c>
      <c r="AT14" s="91">
        <v>42</v>
      </c>
      <c r="AU14" s="92">
        <v>43</v>
      </c>
      <c r="AV14" s="93">
        <v>44</v>
      </c>
      <c r="AW14" s="94">
        <v>45</v>
      </c>
      <c r="AX14" s="94">
        <v>46</v>
      </c>
      <c r="AY14" s="94">
        <v>47</v>
      </c>
      <c r="AZ14" s="87">
        <v>48</v>
      </c>
      <c r="BA14" s="87">
        <v>49</v>
      </c>
      <c r="BB14" s="87">
        <v>50</v>
      </c>
      <c r="BC14" s="87">
        <v>51</v>
      </c>
      <c r="BD14" s="95">
        <v>52</v>
      </c>
      <c r="BE14" s="96">
        <v>53</v>
      </c>
      <c r="BF14" s="97"/>
    </row>
    <row r="15" spans="1:58" ht="18" customHeight="1" thickBot="1">
      <c r="A15" s="536" t="s">
        <v>50</v>
      </c>
      <c r="B15" s="539" t="s">
        <v>52</v>
      </c>
      <c r="C15" s="541" t="s">
        <v>53</v>
      </c>
      <c r="D15" s="15" t="s">
        <v>18</v>
      </c>
      <c r="E15" s="61">
        <f>E17+E27+E39</f>
        <v>34</v>
      </c>
      <c r="F15" s="61">
        <f aca="true" t="shared" si="0" ref="F15:V15">F17+F27+F39</f>
        <v>32</v>
      </c>
      <c r="G15" s="61">
        <f t="shared" si="0"/>
        <v>34</v>
      </c>
      <c r="H15" s="61">
        <f t="shared" si="0"/>
        <v>32</v>
      </c>
      <c r="I15" s="61">
        <f t="shared" si="0"/>
        <v>32</v>
      </c>
      <c r="J15" s="61">
        <f t="shared" si="0"/>
        <v>34</v>
      </c>
      <c r="K15" s="61">
        <f t="shared" si="0"/>
        <v>36</v>
      </c>
      <c r="L15" s="61">
        <f t="shared" si="0"/>
        <v>32</v>
      </c>
      <c r="M15" s="61">
        <f t="shared" si="0"/>
        <v>32</v>
      </c>
      <c r="N15" s="61">
        <f t="shared" si="0"/>
        <v>32</v>
      </c>
      <c r="O15" s="61">
        <f t="shared" si="0"/>
        <v>32</v>
      </c>
      <c r="P15" s="61">
        <f t="shared" si="0"/>
        <v>31</v>
      </c>
      <c r="Q15" s="61">
        <f t="shared" si="0"/>
        <v>34</v>
      </c>
      <c r="R15" s="61">
        <f t="shared" si="0"/>
        <v>32</v>
      </c>
      <c r="S15" s="61">
        <f t="shared" si="0"/>
        <v>33</v>
      </c>
      <c r="T15" s="61">
        <f t="shared" si="0"/>
        <v>32</v>
      </c>
      <c r="U15" s="61">
        <f t="shared" si="0"/>
        <v>33</v>
      </c>
      <c r="V15" s="74">
        <f t="shared" si="0"/>
        <v>557</v>
      </c>
      <c r="W15" s="62"/>
      <c r="X15" s="61">
        <f>X17+X27+X39</f>
        <v>32</v>
      </c>
      <c r="Y15" s="61">
        <f aca="true" t="shared" si="1" ref="Y15:AU15">Y17+Y27+Y39</f>
        <v>32</v>
      </c>
      <c r="Z15" s="61">
        <f t="shared" si="1"/>
        <v>32</v>
      </c>
      <c r="AA15" s="61">
        <f t="shared" si="1"/>
        <v>36</v>
      </c>
      <c r="AB15" s="61">
        <f t="shared" si="1"/>
        <v>36</v>
      </c>
      <c r="AC15" s="61">
        <f t="shared" si="1"/>
        <v>36</v>
      </c>
      <c r="AD15" s="61">
        <f t="shared" si="1"/>
        <v>32</v>
      </c>
      <c r="AE15" s="61">
        <f t="shared" si="1"/>
        <v>32</v>
      </c>
      <c r="AF15" s="61">
        <f t="shared" si="1"/>
        <v>32</v>
      </c>
      <c r="AG15" s="61">
        <f t="shared" si="1"/>
        <v>32</v>
      </c>
      <c r="AH15" s="61">
        <f t="shared" si="1"/>
        <v>32</v>
      </c>
      <c r="AI15" s="61">
        <f t="shared" si="1"/>
        <v>32</v>
      </c>
      <c r="AJ15" s="61">
        <f t="shared" si="1"/>
        <v>32</v>
      </c>
      <c r="AK15" s="61">
        <f t="shared" si="1"/>
        <v>32</v>
      </c>
      <c r="AL15" s="61">
        <f t="shared" si="1"/>
        <v>32</v>
      </c>
      <c r="AM15" s="61">
        <f t="shared" si="1"/>
        <v>32</v>
      </c>
      <c r="AN15" s="61">
        <f t="shared" si="1"/>
        <v>36</v>
      </c>
      <c r="AO15" s="61">
        <f t="shared" si="1"/>
        <v>36</v>
      </c>
      <c r="AP15" s="61">
        <f t="shared" si="1"/>
        <v>32</v>
      </c>
      <c r="AQ15" s="61">
        <f t="shared" si="1"/>
        <v>32</v>
      </c>
      <c r="AR15" s="61">
        <f t="shared" si="1"/>
        <v>36</v>
      </c>
      <c r="AS15" s="61">
        <f t="shared" si="1"/>
        <v>36</v>
      </c>
      <c r="AT15" s="61">
        <f t="shared" si="1"/>
        <v>32</v>
      </c>
      <c r="AU15" s="374">
        <f t="shared" si="1"/>
        <v>32</v>
      </c>
      <c r="AV15" s="374">
        <f>AV17+AV27+AV39</f>
        <v>32</v>
      </c>
      <c r="AW15" s="74">
        <f aca="true" t="shared" si="2" ref="AW15:AW42">SUM(X15:AV15)</f>
        <v>828</v>
      </c>
      <c r="AX15" s="129">
        <f>AW15+V15</f>
        <v>1385</v>
      </c>
      <c r="AY15" s="129"/>
      <c r="AZ15" s="129"/>
      <c r="BA15" s="129"/>
      <c r="BB15" s="129"/>
      <c r="BC15" s="129"/>
      <c r="BD15" s="129"/>
      <c r="BE15" s="129"/>
      <c r="BF15" s="176"/>
    </row>
    <row r="16" spans="1:58" ht="18" customHeight="1" thickBot="1">
      <c r="A16" s="537"/>
      <c r="B16" s="540"/>
      <c r="C16" s="542"/>
      <c r="D16" s="15" t="s">
        <v>19</v>
      </c>
      <c r="E16" s="61">
        <f>E18+E28+E40</f>
        <v>2</v>
      </c>
      <c r="F16" s="61">
        <f aca="true" t="shared" si="3" ref="F16:V16">F18+F28+F40</f>
        <v>4</v>
      </c>
      <c r="G16" s="61">
        <f t="shared" si="3"/>
        <v>2</v>
      </c>
      <c r="H16" s="61">
        <f t="shared" si="3"/>
        <v>4</v>
      </c>
      <c r="I16" s="61">
        <f t="shared" si="3"/>
        <v>4</v>
      </c>
      <c r="J16" s="61">
        <f t="shared" si="3"/>
        <v>2</v>
      </c>
      <c r="K16" s="61">
        <f t="shared" si="3"/>
        <v>0</v>
      </c>
      <c r="L16" s="61">
        <f t="shared" si="3"/>
        <v>4</v>
      </c>
      <c r="M16" s="61">
        <f t="shared" si="3"/>
        <v>4</v>
      </c>
      <c r="N16" s="61">
        <f t="shared" si="3"/>
        <v>4</v>
      </c>
      <c r="O16" s="61">
        <f t="shared" si="3"/>
        <v>4</v>
      </c>
      <c r="P16" s="61">
        <f t="shared" si="3"/>
        <v>5</v>
      </c>
      <c r="Q16" s="61">
        <f t="shared" si="3"/>
        <v>2</v>
      </c>
      <c r="R16" s="61">
        <f t="shared" si="3"/>
        <v>4</v>
      </c>
      <c r="S16" s="61">
        <f t="shared" si="3"/>
        <v>3</v>
      </c>
      <c r="T16" s="61">
        <f t="shared" si="3"/>
        <v>4</v>
      </c>
      <c r="U16" s="61">
        <f t="shared" si="3"/>
        <v>3</v>
      </c>
      <c r="V16" s="74">
        <f t="shared" si="3"/>
        <v>55</v>
      </c>
      <c r="W16" s="62"/>
      <c r="X16" s="61">
        <f>X18+X28+X40</f>
        <v>4</v>
      </c>
      <c r="Y16" s="61">
        <f aca="true" t="shared" si="4" ref="Y16:AU16">Y18+Y28+Y40</f>
        <v>4</v>
      </c>
      <c r="Z16" s="61">
        <f t="shared" si="4"/>
        <v>4</v>
      </c>
      <c r="AA16" s="61">
        <f t="shared" si="4"/>
        <v>0</v>
      </c>
      <c r="AB16" s="61">
        <f t="shared" si="4"/>
        <v>0</v>
      </c>
      <c r="AC16" s="61">
        <f t="shared" si="4"/>
        <v>0</v>
      </c>
      <c r="AD16" s="61">
        <f t="shared" si="4"/>
        <v>4</v>
      </c>
      <c r="AE16" s="61">
        <f t="shared" si="4"/>
        <v>4</v>
      </c>
      <c r="AF16" s="61">
        <f t="shared" si="4"/>
        <v>4</v>
      </c>
      <c r="AG16" s="61">
        <f t="shared" si="4"/>
        <v>4</v>
      </c>
      <c r="AH16" s="61">
        <f t="shared" si="4"/>
        <v>4</v>
      </c>
      <c r="AI16" s="61">
        <f t="shared" si="4"/>
        <v>4</v>
      </c>
      <c r="AJ16" s="61">
        <f t="shared" si="4"/>
        <v>4</v>
      </c>
      <c r="AK16" s="61">
        <f t="shared" si="4"/>
        <v>4</v>
      </c>
      <c r="AL16" s="61">
        <f t="shared" si="4"/>
        <v>4</v>
      </c>
      <c r="AM16" s="61">
        <f t="shared" si="4"/>
        <v>4</v>
      </c>
      <c r="AN16" s="61">
        <f t="shared" si="4"/>
        <v>0</v>
      </c>
      <c r="AO16" s="61">
        <f t="shared" si="4"/>
        <v>0</v>
      </c>
      <c r="AP16" s="61">
        <f t="shared" si="4"/>
        <v>4</v>
      </c>
      <c r="AQ16" s="61">
        <f t="shared" si="4"/>
        <v>4</v>
      </c>
      <c r="AR16" s="61">
        <f t="shared" si="4"/>
        <v>0</v>
      </c>
      <c r="AS16" s="61">
        <f t="shared" si="4"/>
        <v>0</v>
      </c>
      <c r="AT16" s="61">
        <f t="shared" si="4"/>
        <v>6</v>
      </c>
      <c r="AU16" s="61">
        <f t="shared" si="4"/>
        <v>4</v>
      </c>
      <c r="AV16" s="374">
        <f>AV18+AV28+AV40</f>
        <v>2</v>
      </c>
      <c r="AW16" s="74">
        <f t="shared" si="2"/>
        <v>72</v>
      </c>
      <c r="AX16" s="129">
        <f aca="true" t="shared" si="5" ref="AX16:AX64">AW16+V16</f>
        <v>127</v>
      </c>
      <c r="AY16" s="129"/>
      <c r="AZ16" s="129"/>
      <c r="BA16" s="129"/>
      <c r="BB16" s="129"/>
      <c r="BC16" s="129"/>
      <c r="BD16" s="129"/>
      <c r="BE16" s="129"/>
      <c r="BF16" s="176"/>
    </row>
    <row r="17" spans="1:58" ht="18" customHeight="1" thickBot="1">
      <c r="A17" s="537"/>
      <c r="B17" s="477" t="s">
        <v>60</v>
      </c>
      <c r="C17" s="443" t="s">
        <v>148</v>
      </c>
      <c r="D17" s="32" t="s">
        <v>18</v>
      </c>
      <c r="E17" s="168">
        <f>E19+E21+E23+E25</f>
        <v>10</v>
      </c>
      <c r="F17" s="168">
        <f aca="true" t="shared" si="6" ref="F17:V17">F19+F21+F23+F25</f>
        <v>10</v>
      </c>
      <c r="G17" s="168">
        <f t="shared" si="6"/>
        <v>10</v>
      </c>
      <c r="H17" s="168">
        <f t="shared" si="6"/>
        <v>10</v>
      </c>
      <c r="I17" s="168">
        <f t="shared" si="6"/>
        <v>10</v>
      </c>
      <c r="J17" s="168">
        <f t="shared" si="6"/>
        <v>12</v>
      </c>
      <c r="K17" s="168">
        <v>0</v>
      </c>
      <c r="L17" s="168">
        <f>L19+L21+L23+L25</f>
        <v>10</v>
      </c>
      <c r="M17" s="168">
        <f t="shared" si="6"/>
        <v>10</v>
      </c>
      <c r="N17" s="168">
        <f t="shared" si="6"/>
        <v>14</v>
      </c>
      <c r="O17" s="168">
        <f t="shared" si="6"/>
        <v>0</v>
      </c>
      <c r="P17" s="168">
        <f t="shared" si="6"/>
        <v>4</v>
      </c>
      <c r="Q17" s="168">
        <f t="shared" si="6"/>
        <v>10</v>
      </c>
      <c r="R17" s="168">
        <f t="shared" si="6"/>
        <v>8</v>
      </c>
      <c r="S17" s="168">
        <f t="shared" si="6"/>
        <v>13</v>
      </c>
      <c r="T17" s="168">
        <f t="shared" si="6"/>
        <v>10</v>
      </c>
      <c r="U17" s="168">
        <f t="shared" si="6"/>
        <v>11</v>
      </c>
      <c r="V17" s="323">
        <f t="shared" si="6"/>
        <v>152</v>
      </c>
      <c r="W17" s="62"/>
      <c r="X17" s="169">
        <f>X19+X21+X23+X25</f>
        <v>4</v>
      </c>
      <c r="Y17" s="169">
        <f aca="true" t="shared" si="7" ref="Y17:AU17">Y19+Y21+Y23+Y25</f>
        <v>2</v>
      </c>
      <c r="Z17" s="169">
        <f t="shared" si="7"/>
        <v>4</v>
      </c>
      <c r="AA17" s="169">
        <f t="shared" si="7"/>
        <v>0</v>
      </c>
      <c r="AB17" s="169">
        <f t="shared" si="7"/>
        <v>0</v>
      </c>
      <c r="AC17" s="169">
        <f t="shared" si="7"/>
        <v>0</v>
      </c>
      <c r="AD17" s="169">
        <f t="shared" si="7"/>
        <v>2</v>
      </c>
      <c r="AE17" s="169">
        <f t="shared" si="7"/>
        <v>4</v>
      </c>
      <c r="AF17" s="169">
        <f t="shared" si="7"/>
        <v>2</v>
      </c>
      <c r="AG17" s="169">
        <f t="shared" si="7"/>
        <v>2</v>
      </c>
      <c r="AH17" s="169">
        <f t="shared" si="7"/>
        <v>2</v>
      </c>
      <c r="AI17" s="169">
        <f t="shared" si="7"/>
        <v>4</v>
      </c>
      <c r="AJ17" s="169">
        <f t="shared" si="7"/>
        <v>2</v>
      </c>
      <c r="AK17" s="169">
        <f t="shared" si="7"/>
        <v>4</v>
      </c>
      <c r="AL17" s="169">
        <f t="shared" si="7"/>
        <v>2</v>
      </c>
      <c r="AM17" s="169">
        <f t="shared" si="7"/>
        <v>4</v>
      </c>
      <c r="AN17" s="169">
        <f t="shared" si="7"/>
        <v>0</v>
      </c>
      <c r="AO17" s="169">
        <f t="shared" si="7"/>
        <v>0</v>
      </c>
      <c r="AP17" s="169">
        <f t="shared" si="7"/>
        <v>2</v>
      </c>
      <c r="AQ17" s="169">
        <f t="shared" si="7"/>
        <v>3</v>
      </c>
      <c r="AR17" s="169">
        <f t="shared" si="7"/>
        <v>0</v>
      </c>
      <c r="AS17" s="169">
        <f t="shared" si="7"/>
        <v>0</v>
      </c>
      <c r="AT17" s="169">
        <f t="shared" si="7"/>
        <v>0</v>
      </c>
      <c r="AU17" s="375">
        <f t="shared" si="7"/>
        <v>0</v>
      </c>
      <c r="AV17" s="375">
        <f>AV19+AV21+AV23+AV25</f>
        <v>0</v>
      </c>
      <c r="AW17" s="74">
        <f t="shared" si="2"/>
        <v>43</v>
      </c>
      <c r="AX17" s="129">
        <f t="shared" si="5"/>
        <v>195</v>
      </c>
      <c r="AY17" s="177"/>
      <c r="AZ17" s="177"/>
      <c r="BA17" s="177"/>
      <c r="BB17" s="177"/>
      <c r="BC17" s="177"/>
      <c r="BD17" s="177"/>
      <c r="BE17" s="129"/>
      <c r="BF17" s="176"/>
    </row>
    <row r="18" spans="1:58" ht="18" customHeight="1" thickBot="1">
      <c r="A18" s="537"/>
      <c r="B18" s="478"/>
      <c r="C18" s="444"/>
      <c r="D18" s="32" t="s">
        <v>19</v>
      </c>
      <c r="E18" s="168">
        <f>E20+E22+E24+E26</f>
        <v>1</v>
      </c>
      <c r="F18" s="168">
        <f aca="true" t="shared" si="8" ref="F18:V18">F20+F22+F24+F26</f>
        <v>2</v>
      </c>
      <c r="G18" s="168">
        <f t="shared" si="8"/>
        <v>2</v>
      </c>
      <c r="H18" s="168">
        <f t="shared" si="8"/>
        <v>1</v>
      </c>
      <c r="I18" s="168">
        <f t="shared" si="8"/>
        <v>3</v>
      </c>
      <c r="J18" s="168">
        <f t="shared" si="8"/>
        <v>2</v>
      </c>
      <c r="K18" s="168">
        <v>0</v>
      </c>
      <c r="L18" s="168">
        <f>L20+L22+L24+L26</f>
        <v>2</v>
      </c>
      <c r="M18" s="168">
        <f t="shared" si="8"/>
        <v>2</v>
      </c>
      <c r="N18" s="168">
        <f t="shared" si="8"/>
        <v>1</v>
      </c>
      <c r="O18" s="168">
        <f t="shared" si="8"/>
        <v>0</v>
      </c>
      <c r="P18" s="168">
        <f t="shared" si="8"/>
        <v>0</v>
      </c>
      <c r="Q18" s="168">
        <f t="shared" si="8"/>
        <v>0</v>
      </c>
      <c r="R18" s="168">
        <f t="shared" si="8"/>
        <v>0</v>
      </c>
      <c r="S18" s="168">
        <f t="shared" si="8"/>
        <v>3</v>
      </c>
      <c r="T18" s="168">
        <f t="shared" si="8"/>
        <v>2</v>
      </c>
      <c r="U18" s="168">
        <f t="shared" si="8"/>
        <v>2</v>
      </c>
      <c r="V18" s="323">
        <f t="shared" si="8"/>
        <v>23</v>
      </c>
      <c r="W18" s="62"/>
      <c r="X18" s="169">
        <f>X20+X22+X24+X26</f>
        <v>0</v>
      </c>
      <c r="Y18" s="169">
        <f aca="true" t="shared" si="9" ref="Y18:AU18">Y20+Y22+Y24+Y26</f>
        <v>1</v>
      </c>
      <c r="Z18" s="169">
        <f t="shared" si="9"/>
        <v>1</v>
      </c>
      <c r="AA18" s="169">
        <f t="shared" si="9"/>
        <v>0</v>
      </c>
      <c r="AB18" s="169">
        <f t="shared" si="9"/>
        <v>0</v>
      </c>
      <c r="AC18" s="169">
        <f t="shared" si="9"/>
        <v>0</v>
      </c>
      <c r="AD18" s="169">
        <f t="shared" si="9"/>
        <v>0</v>
      </c>
      <c r="AE18" s="169">
        <f t="shared" si="9"/>
        <v>1</v>
      </c>
      <c r="AF18" s="169">
        <f t="shared" si="9"/>
        <v>0</v>
      </c>
      <c r="AG18" s="169">
        <f t="shared" si="9"/>
        <v>0</v>
      </c>
      <c r="AH18" s="169">
        <f t="shared" si="9"/>
        <v>1</v>
      </c>
      <c r="AI18" s="169">
        <f t="shared" si="9"/>
        <v>0</v>
      </c>
      <c r="AJ18" s="169">
        <f t="shared" si="9"/>
        <v>1</v>
      </c>
      <c r="AK18" s="169">
        <f t="shared" si="9"/>
        <v>1</v>
      </c>
      <c r="AL18" s="169">
        <f t="shared" si="9"/>
        <v>0</v>
      </c>
      <c r="AM18" s="169">
        <f t="shared" si="9"/>
        <v>0</v>
      </c>
      <c r="AN18" s="169">
        <f t="shared" si="9"/>
        <v>0</v>
      </c>
      <c r="AO18" s="169">
        <f t="shared" si="9"/>
        <v>0</v>
      </c>
      <c r="AP18" s="169">
        <f t="shared" si="9"/>
        <v>0</v>
      </c>
      <c r="AQ18" s="169">
        <f t="shared" si="9"/>
        <v>0</v>
      </c>
      <c r="AR18" s="169">
        <f t="shared" si="9"/>
        <v>0</v>
      </c>
      <c r="AS18" s="169">
        <f t="shared" si="9"/>
        <v>0</v>
      </c>
      <c r="AT18" s="169">
        <f t="shared" si="9"/>
        <v>1</v>
      </c>
      <c r="AU18" s="169">
        <f t="shared" si="9"/>
        <v>0</v>
      </c>
      <c r="AV18" s="375">
        <f>AV20+AV22+AV24+AV26</f>
        <v>0</v>
      </c>
      <c r="AW18" s="74">
        <f t="shared" si="2"/>
        <v>7</v>
      </c>
      <c r="AX18" s="129">
        <f t="shared" si="5"/>
        <v>30</v>
      </c>
      <c r="AY18" s="177"/>
      <c r="AZ18" s="177"/>
      <c r="BA18" s="177"/>
      <c r="BB18" s="177"/>
      <c r="BC18" s="177"/>
      <c r="BD18" s="177"/>
      <c r="BE18" s="129"/>
      <c r="BF18" s="176"/>
    </row>
    <row r="19" spans="1:58" ht="18" customHeight="1" thickBot="1">
      <c r="A19" s="537"/>
      <c r="B19" s="413" t="s">
        <v>165</v>
      </c>
      <c r="C19" s="413" t="s">
        <v>166</v>
      </c>
      <c r="D19" s="12" t="s">
        <v>18</v>
      </c>
      <c r="E19" s="24">
        <v>2</v>
      </c>
      <c r="F19" s="24">
        <v>4</v>
      </c>
      <c r="G19" s="24">
        <v>2</v>
      </c>
      <c r="H19" s="24">
        <v>4</v>
      </c>
      <c r="I19" s="24">
        <v>2</v>
      </c>
      <c r="J19" s="24">
        <v>4</v>
      </c>
      <c r="K19" s="24"/>
      <c r="L19" s="24">
        <v>2</v>
      </c>
      <c r="M19" s="24">
        <v>2</v>
      </c>
      <c r="N19" s="64">
        <v>4</v>
      </c>
      <c r="O19" s="64">
        <v>0</v>
      </c>
      <c r="P19" s="64">
        <v>0</v>
      </c>
      <c r="Q19" s="24">
        <v>2</v>
      </c>
      <c r="R19" s="24">
        <v>2</v>
      </c>
      <c r="S19" s="24">
        <v>4</v>
      </c>
      <c r="T19" s="64">
        <v>4</v>
      </c>
      <c r="U19" s="24">
        <v>5</v>
      </c>
      <c r="V19" s="148">
        <v>43</v>
      </c>
      <c r="W19" s="62"/>
      <c r="X19" s="73">
        <v>0</v>
      </c>
      <c r="Y19" s="73"/>
      <c r="Z19" s="73"/>
      <c r="AA19" s="324"/>
      <c r="AB19" s="325"/>
      <c r="AC19" s="32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324"/>
      <c r="AO19" s="324"/>
      <c r="AP19" s="65"/>
      <c r="AQ19" s="65"/>
      <c r="AR19" s="327"/>
      <c r="AS19" s="327"/>
      <c r="AT19" s="65"/>
      <c r="AU19" s="65"/>
      <c r="AV19" s="379"/>
      <c r="AW19" s="74">
        <f t="shared" si="2"/>
        <v>0</v>
      </c>
      <c r="AX19" s="129">
        <f t="shared" si="5"/>
        <v>43</v>
      </c>
      <c r="AY19" s="177"/>
      <c r="AZ19" s="177"/>
      <c r="BA19" s="177"/>
      <c r="BB19" s="177"/>
      <c r="BC19" s="177"/>
      <c r="BD19" s="177"/>
      <c r="BE19" s="129"/>
      <c r="BF19" s="176"/>
    </row>
    <row r="20" spans="1:58" ht="18" customHeight="1" thickBot="1">
      <c r="A20" s="537"/>
      <c r="B20" s="414"/>
      <c r="C20" s="414"/>
      <c r="D20" s="12" t="s">
        <v>19</v>
      </c>
      <c r="E20" s="24">
        <v>0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/>
      <c r="L20" s="24">
        <v>1</v>
      </c>
      <c r="M20" s="24">
        <v>1</v>
      </c>
      <c r="N20" s="24"/>
      <c r="O20" s="64"/>
      <c r="P20" s="64"/>
      <c r="Q20" s="24"/>
      <c r="R20" s="24"/>
      <c r="S20" s="24">
        <v>1</v>
      </c>
      <c r="T20" s="64">
        <v>1</v>
      </c>
      <c r="U20" s="24">
        <v>1</v>
      </c>
      <c r="V20" s="148">
        <f aca="true" t="shared" si="10" ref="V20:V60">SUM(E20:U20)</f>
        <v>10</v>
      </c>
      <c r="W20" s="62"/>
      <c r="X20" s="73">
        <v>0</v>
      </c>
      <c r="Y20" s="73"/>
      <c r="Z20" s="73"/>
      <c r="AA20" s="295"/>
      <c r="AB20" s="291"/>
      <c r="AC20" s="291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295"/>
      <c r="AO20" s="295"/>
      <c r="AP20" s="66"/>
      <c r="AQ20" s="66"/>
      <c r="AR20" s="328"/>
      <c r="AS20" s="328"/>
      <c r="AT20" s="66"/>
      <c r="AU20" s="66"/>
      <c r="AV20" s="379"/>
      <c r="AW20" s="74">
        <f t="shared" si="2"/>
        <v>0</v>
      </c>
      <c r="AX20" s="129">
        <f t="shared" si="5"/>
        <v>10</v>
      </c>
      <c r="AY20" s="177"/>
      <c r="AZ20" s="177"/>
      <c r="BA20" s="177"/>
      <c r="BB20" s="177"/>
      <c r="BC20" s="177"/>
      <c r="BD20" s="177"/>
      <c r="BE20" s="129"/>
      <c r="BF20" s="176"/>
    </row>
    <row r="21" spans="1:58" ht="18" customHeight="1" thickBot="1">
      <c r="A21" s="537"/>
      <c r="B21" s="558" t="s">
        <v>66</v>
      </c>
      <c r="C21" s="559" t="s">
        <v>188</v>
      </c>
      <c r="D21" s="12" t="s">
        <v>18</v>
      </c>
      <c r="E21" s="24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/>
      <c r="L21" s="24">
        <v>4</v>
      </c>
      <c r="M21" s="24">
        <v>4</v>
      </c>
      <c r="N21" s="24">
        <v>4</v>
      </c>
      <c r="O21" s="64"/>
      <c r="P21" s="64">
        <v>4</v>
      </c>
      <c r="Q21" s="24">
        <v>4</v>
      </c>
      <c r="R21" s="24">
        <v>4</v>
      </c>
      <c r="S21" s="24">
        <v>5</v>
      </c>
      <c r="T21" s="64">
        <v>4</v>
      </c>
      <c r="U21" s="24">
        <v>4</v>
      </c>
      <c r="V21" s="148">
        <f t="shared" si="10"/>
        <v>61</v>
      </c>
      <c r="W21" s="62"/>
      <c r="X21" s="64">
        <v>0</v>
      </c>
      <c r="Y21" s="64"/>
      <c r="Z21" s="64"/>
      <c r="AA21" s="295"/>
      <c r="AB21" s="291"/>
      <c r="AC21" s="291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295"/>
      <c r="AO21" s="295"/>
      <c r="AP21" s="66"/>
      <c r="AQ21" s="66"/>
      <c r="AR21" s="328"/>
      <c r="AS21" s="328"/>
      <c r="AT21" s="66"/>
      <c r="AU21" s="66"/>
      <c r="AV21" s="379"/>
      <c r="AW21" s="74">
        <f t="shared" si="2"/>
        <v>0</v>
      </c>
      <c r="AX21" s="129">
        <f t="shared" si="5"/>
        <v>61</v>
      </c>
      <c r="AY21" s="177"/>
      <c r="AZ21" s="177"/>
      <c r="BA21" s="177"/>
      <c r="BB21" s="177"/>
      <c r="BC21" s="177"/>
      <c r="BD21" s="177"/>
      <c r="BE21" s="129"/>
      <c r="BF21" s="176"/>
    </row>
    <row r="22" spans="1:58" ht="18.75" customHeight="1" thickBot="1">
      <c r="A22" s="537"/>
      <c r="B22" s="476"/>
      <c r="C22" s="560"/>
      <c r="D22" s="12" t="s">
        <v>19</v>
      </c>
      <c r="E22" s="24">
        <v>0</v>
      </c>
      <c r="F22" s="24"/>
      <c r="G22" s="24"/>
      <c r="H22" s="24"/>
      <c r="I22" s="24"/>
      <c r="J22" s="24"/>
      <c r="K22" s="24"/>
      <c r="L22" s="64"/>
      <c r="M22" s="24"/>
      <c r="N22" s="24"/>
      <c r="O22" s="64"/>
      <c r="P22" s="64"/>
      <c r="Q22" s="24"/>
      <c r="R22" s="24"/>
      <c r="S22" s="24"/>
      <c r="T22" s="64"/>
      <c r="U22" s="24"/>
      <c r="V22" s="148">
        <f t="shared" si="10"/>
        <v>0</v>
      </c>
      <c r="W22" s="62"/>
      <c r="X22" s="73">
        <v>0</v>
      </c>
      <c r="Y22" s="73"/>
      <c r="Z22" s="73"/>
      <c r="AA22" s="295"/>
      <c r="AB22" s="291"/>
      <c r="AC22" s="291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295"/>
      <c r="AO22" s="295"/>
      <c r="AP22" s="66"/>
      <c r="AQ22" s="66"/>
      <c r="AR22" s="328"/>
      <c r="AS22" s="328"/>
      <c r="AT22" s="66"/>
      <c r="AU22" s="66"/>
      <c r="AV22" s="379"/>
      <c r="AW22" s="74">
        <f t="shared" si="2"/>
        <v>0</v>
      </c>
      <c r="AX22" s="129">
        <f t="shared" si="5"/>
        <v>0</v>
      </c>
      <c r="AY22" s="177"/>
      <c r="AZ22" s="177"/>
      <c r="BA22" s="177"/>
      <c r="BB22" s="177"/>
      <c r="BC22" s="177"/>
      <c r="BD22" s="177"/>
      <c r="BE22" s="129"/>
      <c r="BF22" s="176"/>
    </row>
    <row r="23" spans="1:58" ht="18.75" customHeight="1" thickBot="1" thickTop="1">
      <c r="A23" s="537"/>
      <c r="B23" s="475" t="s">
        <v>58</v>
      </c>
      <c r="C23" s="518" t="s">
        <v>26</v>
      </c>
      <c r="D23" s="12" t="s">
        <v>18</v>
      </c>
      <c r="E23" s="24">
        <v>2</v>
      </c>
      <c r="F23" s="24">
        <v>2</v>
      </c>
      <c r="G23" s="24">
        <v>2</v>
      </c>
      <c r="H23" s="24">
        <v>2</v>
      </c>
      <c r="I23" s="24">
        <v>2</v>
      </c>
      <c r="J23" s="24">
        <v>2</v>
      </c>
      <c r="K23" s="24"/>
      <c r="L23" s="24">
        <v>2</v>
      </c>
      <c r="M23" s="24">
        <v>2</v>
      </c>
      <c r="N23" s="24">
        <v>4</v>
      </c>
      <c r="O23" s="64"/>
      <c r="P23" s="64"/>
      <c r="Q23" s="24">
        <v>2</v>
      </c>
      <c r="R23" s="24">
        <v>2</v>
      </c>
      <c r="S23" s="24">
        <v>2</v>
      </c>
      <c r="T23" s="64">
        <v>2</v>
      </c>
      <c r="U23" s="24"/>
      <c r="V23" s="148">
        <f t="shared" si="10"/>
        <v>28</v>
      </c>
      <c r="W23" s="62"/>
      <c r="X23" s="64">
        <v>2</v>
      </c>
      <c r="Y23" s="64">
        <v>2</v>
      </c>
      <c r="Z23" s="64">
        <v>2</v>
      </c>
      <c r="AA23" s="295"/>
      <c r="AB23" s="291"/>
      <c r="AC23" s="291"/>
      <c r="AD23" s="66">
        <v>2</v>
      </c>
      <c r="AE23" s="66">
        <v>2</v>
      </c>
      <c r="AF23" s="66">
        <v>2</v>
      </c>
      <c r="AG23" s="66"/>
      <c r="AH23" s="66">
        <v>2</v>
      </c>
      <c r="AI23" s="66">
        <v>2</v>
      </c>
      <c r="AJ23" s="66">
        <v>2</v>
      </c>
      <c r="AK23" s="66">
        <v>2</v>
      </c>
      <c r="AL23" s="66">
        <v>2</v>
      </c>
      <c r="AM23" s="66">
        <v>2</v>
      </c>
      <c r="AN23" s="295"/>
      <c r="AO23" s="295"/>
      <c r="AP23" s="66">
        <v>2</v>
      </c>
      <c r="AQ23" s="66">
        <v>1</v>
      </c>
      <c r="AR23" s="328"/>
      <c r="AS23" s="328"/>
      <c r="AT23" s="66"/>
      <c r="AU23" s="66"/>
      <c r="AV23" s="379"/>
      <c r="AW23" s="74">
        <f t="shared" si="2"/>
        <v>27</v>
      </c>
      <c r="AX23" s="129">
        <f t="shared" si="5"/>
        <v>55</v>
      </c>
      <c r="AY23" s="177"/>
      <c r="AZ23" s="177"/>
      <c r="BA23" s="177"/>
      <c r="BB23" s="177"/>
      <c r="BC23" s="177"/>
      <c r="BD23" s="177"/>
      <c r="BE23" s="129"/>
      <c r="BF23" s="176"/>
    </row>
    <row r="24" spans="1:58" ht="18.75" customHeight="1" thickBot="1">
      <c r="A24" s="537"/>
      <c r="B24" s="476"/>
      <c r="C24" s="519"/>
      <c r="D24" s="12" t="s">
        <v>19</v>
      </c>
      <c r="E24" s="24">
        <v>0</v>
      </c>
      <c r="F24" s="24">
        <v>1</v>
      </c>
      <c r="G24" s="24">
        <v>1</v>
      </c>
      <c r="H24" s="24"/>
      <c r="I24" s="24">
        <v>1</v>
      </c>
      <c r="J24" s="24"/>
      <c r="K24" s="24"/>
      <c r="L24" s="24"/>
      <c r="M24" s="24"/>
      <c r="N24" s="24"/>
      <c r="O24" s="64"/>
      <c r="P24" s="64"/>
      <c r="Q24" s="24"/>
      <c r="R24" s="24"/>
      <c r="S24" s="24">
        <v>1</v>
      </c>
      <c r="T24" s="64">
        <v>1</v>
      </c>
      <c r="U24" s="24"/>
      <c r="V24" s="148">
        <f t="shared" si="10"/>
        <v>5</v>
      </c>
      <c r="W24" s="62"/>
      <c r="X24" s="64">
        <v>0</v>
      </c>
      <c r="Y24" s="64">
        <v>1</v>
      </c>
      <c r="Z24" s="64">
        <v>1</v>
      </c>
      <c r="AA24" s="295"/>
      <c r="AB24" s="291"/>
      <c r="AC24" s="291"/>
      <c r="AD24" s="66"/>
      <c r="AE24" s="66">
        <v>1</v>
      </c>
      <c r="AF24" s="66"/>
      <c r="AG24" s="66"/>
      <c r="AH24" s="66">
        <v>1</v>
      </c>
      <c r="AI24" s="66"/>
      <c r="AJ24" s="66">
        <v>1</v>
      </c>
      <c r="AK24" s="66"/>
      <c r="AL24" s="66"/>
      <c r="AM24" s="66"/>
      <c r="AN24" s="295"/>
      <c r="AO24" s="295"/>
      <c r="AP24" s="66"/>
      <c r="AQ24" s="66"/>
      <c r="AR24" s="328"/>
      <c r="AS24" s="328"/>
      <c r="AT24" s="66"/>
      <c r="AU24" s="66"/>
      <c r="AV24" s="379"/>
      <c r="AW24" s="74">
        <f t="shared" si="2"/>
        <v>5</v>
      </c>
      <c r="AX24" s="129">
        <f t="shared" si="5"/>
        <v>10</v>
      </c>
      <c r="AY24" s="177"/>
      <c r="AZ24" s="177"/>
      <c r="BA24" s="177"/>
      <c r="BB24" s="177"/>
      <c r="BC24" s="177"/>
      <c r="BD24" s="177"/>
      <c r="BE24" s="129"/>
      <c r="BF24" s="176"/>
    </row>
    <row r="25" spans="1:58" ht="18.75" customHeight="1" thickBot="1" thickTop="1">
      <c r="A25" s="537"/>
      <c r="B25" s="475" t="s">
        <v>189</v>
      </c>
      <c r="C25" s="518" t="s">
        <v>190</v>
      </c>
      <c r="D25" s="12" t="s">
        <v>187</v>
      </c>
      <c r="E25" s="24">
        <v>2</v>
      </c>
      <c r="F25" s="24"/>
      <c r="G25" s="24">
        <v>2</v>
      </c>
      <c r="H25" s="24"/>
      <c r="I25" s="24">
        <v>2</v>
      </c>
      <c r="J25" s="24">
        <v>2</v>
      </c>
      <c r="K25" s="24"/>
      <c r="L25" s="24">
        <v>2</v>
      </c>
      <c r="M25" s="24">
        <v>2</v>
      </c>
      <c r="N25" s="24">
        <v>2</v>
      </c>
      <c r="O25" s="64"/>
      <c r="P25" s="64"/>
      <c r="Q25" s="24">
        <v>2</v>
      </c>
      <c r="R25" s="24"/>
      <c r="S25" s="24">
        <v>2</v>
      </c>
      <c r="T25" s="64"/>
      <c r="U25" s="24">
        <v>2</v>
      </c>
      <c r="V25" s="148">
        <v>20</v>
      </c>
      <c r="W25" s="62"/>
      <c r="X25" s="64">
        <v>2</v>
      </c>
      <c r="Y25" s="64"/>
      <c r="Z25" s="64">
        <v>2</v>
      </c>
      <c r="AA25" s="295"/>
      <c r="AB25" s="291"/>
      <c r="AC25" s="291"/>
      <c r="AD25" s="66"/>
      <c r="AE25" s="66">
        <v>2</v>
      </c>
      <c r="AF25" s="66"/>
      <c r="AG25" s="66">
        <v>2</v>
      </c>
      <c r="AH25" s="66"/>
      <c r="AI25" s="66">
        <v>2</v>
      </c>
      <c r="AJ25" s="66"/>
      <c r="AK25" s="66">
        <v>2</v>
      </c>
      <c r="AL25" s="66"/>
      <c r="AM25" s="66">
        <v>2</v>
      </c>
      <c r="AN25" s="295"/>
      <c r="AO25" s="295"/>
      <c r="AP25" s="66"/>
      <c r="AQ25" s="66">
        <v>2</v>
      </c>
      <c r="AR25" s="328"/>
      <c r="AS25" s="328"/>
      <c r="AT25" s="66"/>
      <c r="AU25" s="66"/>
      <c r="AV25" s="379"/>
      <c r="AW25" s="74">
        <f t="shared" si="2"/>
        <v>16</v>
      </c>
      <c r="AX25" s="129">
        <f t="shared" si="5"/>
        <v>36</v>
      </c>
      <c r="AY25" s="177"/>
      <c r="AZ25" s="177"/>
      <c r="BA25" s="177"/>
      <c r="BB25" s="177"/>
      <c r="BC25" s="177"/>
      <c r="BD25" s="177"/>
      <c r="BE25" s="129"/>
      <c r="BF25" s="176"/>
    </row>
    <row r="26" spans="1:58" ht="18.75" customHeight="1" thickBot="1">
      <c r="A26" s="537"/>
      <c r="B26" s="476"/>
      <c r="C26" s="519"/>
      <c r="D26" s="12" t="s">
        <v>141</v>
      </c>
      <c r="E26" s="24">
        <v>1</v>
      </c>
      <c r="F26" s="24"/>
      <c r="G26" s="24"/>
      <c r="H26" s="24"/>
      <c r="I26" s="24">
        <v>1</v>
      </c>
      <c r="J26" s="24">
        <v>1</v>
      </c>
      <c r="K26" s="24"/>
      <c r="L26" s="24">
        <v>1</v>
      </c>
      <c r="M26" s="24">
        <v>1</v>
      </c>
      <c r="N26" s="24">
        <v>1</v>
      </c>
      <c r="O26" s="64"/>
      <c r="P26" s="64"/>
      <c r="Q26" s="24"/>
      <c r="R26" s="24"/>
      <c r="S26" s="24">
        <v>1</v>
      </c>
      <c r="T26" s="64"/>
      <c r="U26" s="24">
        <v>1</v>
      </c>
      <c r="V26" s="148">
        <v>8</v>
      </c>
      <c r="W26" s="62"/>
      <c r="X26" s="64">
        <v>0</v>
      </c>
      <c r="Y26" s="64"/>
      <c r="Z26" s="64"/>
      <c r="AA26" s="295"/>
      <c r="AB26" s="291"/>
      <c r="AC26" s="291"/>
      <c r="AD26" s="66"/>
      <c r="AE26" s="66"/>
      <c r="AF26" s="66"/>
      <c r="AG26" s="66"/>
      <c r="AH26" s="66"/>
      <c r="AI26" s="66"/>
      <c r="AJ26" s="66"/>
      <c r="AK26" s="66">
        <v>1</v>
      </c>
      <c r="AL26" s="66"/>
      <c r="AM26" s="66"/>
      <c r="AN26" s="295"/>
      <c r="AO26" s="295"/>
      <c r="AP26" s="66"/>
      <c r="AQ26" s="66"/>
      <c r="AR26" s="328"/>
      <c r="AS26" s="328"/>
      <c r="AT26" s="66">
        <v>1</v>
      </c>
      <c r="AU26" s="66"/>
      <c r="AV26" s="379"/>
      <c r="AW26" s="74">
        <f t="shared" si="2"/>
        <v>2</v>
      </c>
      <c r="AX26" s="129">
        <f t="shared" si="5"/>
        <v>10</v>
      </c>
      <c r="AY26" s="177"/>
      <c r="AZ26" s="177"/>
      <c r="BA26" s="177"/>
      <c r="BB26" s="177"/>
      <c r="BC26" s="177"/>
      <c r="BD26" s="177"/>
      <c r="BE26" s="129"/>
      <c r="BF26" s="176"/>
    </row>
    <row r="27" spans="1:67" s="124" customFormat="1" ht="18.75" customHeight="1" thickBot="1" thickTop="1">
      <c r="A27" s="537"/>
      <c r="B27" s="467" t="s">
        <v>154</v>
      </c>
      <c r="C27" s="556" t="s">
        <v>153</v>
      </c>
      <c r="D27" s="121" t="s">
        <v>18</v>
      </c>
      <c r="E27" s="122">
        <f>E29+E31+E33+E35+E37</f>
        <v>4</v>
      </c>
      <c r="F27" s="122">
        <f aca="true" t="shared" si="11" ref="F27:V27">F29+F31+F33+F35+F37</f>
        <v>2</v>
      </c>
      <c r="G27" s="122">
        <f t="shared" si="11"/>
        <v>4</v>
      </c>
      <c r="H27" s="122">
        <f t="shared" si="11"/>
        <v>4</v>
      </c>
      <c r="I27" s="122">
        <f t="shared" si="11"/>
        <v>2</v>
      </c>
      <c r="J27" s="122">
        <f t="shared" si="11"/>
        <v>2</v>
      </c>
      <c r="K27" s="122">
        <v>0</v>
      </c>
      <c r="L27" s="122">
        <f>L29+L31+L33+L35+L37</f>
        <v>4</v>
      </c>
      <c r="M27" s="122">
        <f t="shared" si="11"/>
        <v>2</v>
      </c>
      <c r="N27" s="122">
        <f t="shared" si="11"/>
        <v>4</v>
      </c>
      <c r="O27" s="122">
        <f t="shared" si="11"/>
        <v>4</v>
      </c>
      <c r="P27" s="122">
        <f t="shared" si="11"/>
        <v>4</v>
      </c>
      <c r="Q27" s="122">
        <f t="shared" si="11"/>
        <v>2</v>
      </c>
      <c r="R27" s="122">
        <f t="shared" si="11"/>
        <v>2</v>
      </c>
      <c r="S27" s="122">
        <f t="shared" si="11"/>
        <v>2</v>
      </c>
      <c r="T27" s="122">
        <f t="shared" si="11"/>
        <v>4</v>
      </c>
      <c r="U27" s="122">
        <f t="shared" si="11"/>
        <v>4</v>
      </c>
      <c r="V27" s="159">
        <f t="shared" si="11"/>
        <v>50</v>
      </c>
      <c r="W27" s="62"/>
      <c r="X27" s="162">
        <f>X29+X31+X33+X35+X37</f>
        <v>16</v>
      </c>
      <c r="Y27" s="162">
        <f aca="true" t="shared" si="12" ref="Y27:AU27">Y29+Y31+Y33+Y35+Y37</f>
        <v>16</v>
      </c>
      <c r="Z27" s="162">
        <f t="shared" si="12"/>
        <v>14</v>
      </c>
      <c r="AA27" s="162">
        <f t="shared" si="12"/>
        <v>0</v>
      </c>
      <c r="AB27" s="162">
        <f t="shared" si="12"/>
        <v>0</v>
      </c>
      <c r="AC27" s="162">
        <f t="shared" si="12"/>
        <v>0</v>
      </c>
      <c r="AD27" s="162">
        <f t="shared" si="12"/>
        <v>12</v>
      </c>
      <c r="AE27" s="162">
        <f t="shared" si="12"/>
        <v>10</v>
      </c>
      <c r="AF27" s="162">
        <f t="shared" si="12"/>
        <v>16</v>
      </c>
      <c r="AG27" s="162">
        <f t="shared" si="12"/>
        <v>14</v>
      </c>
      <c r="AH27" s="162">
        <f t="shared" si="12"/>
        <v>16</v>
      </c>
      <c r="AI27" s="162">
        <f t="shared" si="12"/>
        <v>12</v>
      </c>
      <c r="AJ27" s="162">
        <f t="shared" si="12"/>
        <v>12</v>
      </c>
      <c r="AK27" s="162">
        <f t="shared" si="12"/>
        <v>10</v>
      </c>
      <c r="AL27" s="162">
        <f t="shared" si="12"/>
        <v>12</v>
      </c>
      <c r="AM27" s="162">
        <f t="shared" si="12"/>
        <v>10</v>
      </c>
      <c r="AN27" s="162">
        <f t="shared" si="12"/>
        <v>0</v>
      </c>
      <c r="AO27" s="162">
        <f t="shared" si="12"/>
        <v>0</v>
      </c>
      <c r="AP27" s="162">
        <f t="shared" si="12"/>
        <v>14</v>
      </c>
      <c r="AQ27" s="162">
        <f t="shared" si="12"/>
        <v>13</v>
      </c>
      <c r="AR27" s="162">
        <f t="shared" si="12"/>
        <v>0</v>
      </c>
      <c r="AS27" s="162">
        <f t="shared" si="12"/>
        <v>0</v>
      </c>
      <c r="AT27" s="162">
        <f t="shared" si="12"/>
        <v>4</v>
      </c>
      <c r="AU27" s="162">
        <f t="shared" si="12"/>
        <v>6</v>
      </c>
      <c r="AV27" s="375">
        <f>AV29+AV31+AV33+AV35+AV37</f>
        <v>10</v>
      </c>
      <c r="AW27" s="74">
        <f t="shared" si="2"/>
        <v>217</v>
      </c>
      <c r="AX27" s="129">
        <f t="shared" si="5"/>
        <v>267</v>
      </c>
      <c r="AY27" s="177"/>
      <c r="AZ27" s="177"/>
      <c r="BA27" s="177"/>
      <c r="BB27" s="177"/>
      <c r="BC27" s="177"/>
      <c r="BD27" s="177"/>
      <c r="BE27" s="178"/>
      <c r="BF27" s="176"/>
      <c r="BG27" s="140"/>
      <c r="BH27" s="140"/>
      <c r="BI27" s="140"/>
      <c r="BJ27" s="140"/>
      <c r="BK27" s="140"/>
      <c r="BL27" s="140"/>
      <c r="BM27" s="140"/>
      <c r="BN27" s="140"/>
      <c r="BO27" s="140"/>
    </row>
    <row r="28" spans="1:67" s="124" customFormat="1" ht="18.75" customHeight="1" thickBot="1">
      <c r="A28" s="537"/>
      <c r="B28" s="468"/>
      <c r="C28" s="557"/>
      <c r="D28" s="121" t="s">
        <v>19</v>
      </c>
      <c r="E28" s="122">
        <f>E30+E32+E34+E36+E38</f>
        <v>1</v>
      </c>
      <c r="F28" s="122">
        <f aca="true" t="shared" si="13" ref="F28:V28">F30+F32+F34+F36+F38</f>
        <v>1</v>
      </c>
      <c r="G28" s="122">
        <f t="shared" si="13"/>
        <v>0</v>
      </c>
      <c r="H28" s="122">
        <f t="shared" si="13"/>
        <v>1</v>
      </c>
      <c r="I28" s="122">
        <f t="shared" si="13"/>
        <v>1</v>
      </c>
      <c r="J28" s="122">
        <f t="shared" si="13"/>
        <v>0</v>
      </c>
      <c r="K28" s="122">
        <f t="shared" si="13"/>
        <v>0</v>
      </c>
      <c r="L28" s="122">
        <f>L30+L32+L34+L36+L38</f>
        <v>0</v>
      </c>
      <c r="M28" s="122">
        <f t="shared" si="13"/>
        <v>0</v>
      </c>
      <c r="N28" s="122">
        <f t="shared" si="13"/>
        <v>1</v>
      </c>
      <c r="O28" s="122">
        <f t="shared" si="13"/>
        <v>3</v>
      </c>
      <c r="P28" s="122">
        <f t="shared" si="13"/>
        <v>3</v>
      </c>
      <c r="Q28" s="122">
        <f t="shared" si="13"/>
        <v>2</v>
      </c>
      <c r="R28" s="122">
        <f t="shared" si="13"/>
        <v>0</v>
      </c>
      <c r="S28" s="122">
        <f t="shared" si="13"/>
        <v>0</v>
      </c>
      <c r="T28" s="122">
        <f t="shared" si="13"/>
        <v>2</v>
      </c>
      <c r="U28" s="122">
        <f t="shared" si="13"/>
        <v>1</v>
      </c>
      <c r="V28" s="159">
        <f t="shared" si="13"/>
        <v>16</v>
      </c>
      <c r="W28" s="62"/>
      <c r="X28" s="162">
        <f>X30+X32+X34+X36+X38</f>
        <v>3</v>
      </c>
      <c r="Y28" s="162">
        <f aca="true" t="shared" si="14" ref="Y28:AU28">Y30+Y32+Y34+Y36+Y38</f>
        <v>3</v>
      </c>
      <c r="Z28" s="162">
        <f t="shared" si="14"/>
        <v>3</v>
      </c>
      <c r="AA28" s="162">
        <f t="shared" si="14"/>
        <v>0</v>
      </c>
      <c r="AB28" s="162">
        <f t="shared" si="14"/>
        <v>0</v>
      </c>
      <c r="AC28" s="162">
        <f t="shared" si="14"/>
        <v>0</v>
      </c>
      <c r="AD28" s="162">
        <f t="shared" si="14"/>
        <v>2</v>
      </c>
      <c r="AE28" s="162">
        <f t="shared" si="14"/>
        <v>3</v>
      </c>
      <c r="AF28" s="162">
        <f t="shared" si="14"/>
        <v>4</v>
      </c>
      <c r="AG28" s="162">
        <f t="shared" si="14"/>
        <v>3</v>
      </c>
      <c r="AH28" s="162">
        <f t="shared" si="14"/>
        <v>3</v>
      </c>
      <c r="AI28" s="162">
        <f t="shared" si="14"/>
        <v>3</v>
      </c>
      <c r="AJ28" s="162">
        <f t="shared" si="14"/>
        <v>3</v>
      </c>
      <c r="AK28" s="162">
        <f t="shared" si="14"/>
        <v>3</v>
      </c>
      <c r="AL28" s="162">
        <f t="shared" si="14"/>
        <v>3</v>
      </c>
      <c r="AM28" s="162">
        <f t="shared" si="14"/>
        <v>3</v>
      </c>
      <c r="AN28" s="162">
        <f t="shared" si="14"/>
        <v>0</v>
      </c>
      <c r="AO28" s="162">
        <f t="shared" si="14"/>
        <v>0</v>
      </c>
      <c r="AP28" s="162">
        <f t="shared" si="14"/>
        <v>3</v>
      </c>
      <c r="AQ28" s="162">
        <f t="shared" si="14"/>
        <v>4</v>
      </c>
      <c r="AR28" s="162">
        <f t="shared" si="14"/>
        <v>0</v>
      </c>
      <c r="AS28" s="162">
        <f t="shared" si="14"/>
        <v>0</v>
      </c>
      <c r="AT28" s="162">
        <f t="shared" si="14"/>
        <v>3</v>
      </c>
      <c r="AU28" s="162">
        <f t="shared" si="14"/>
        <v>3</v>
      </c>
      <c r="AV28" s="375">
        <f>AV30+AV32+AV34+AV36+AV38</f>
        <v>1</v>
      </c>
      <c r="AW28" s="74">
        <f t="shared" si="2"/>
        <v>53</v>
      </c>
      <c r="AX28" s="129">
        <f t="shared" si="5"/>
        <v>69</v>
      </c>
      <c r="AY28" s="177"/>
      <c r="AZ28" s="177"/>
      <c r="BA28" s="177"/>
      <c r="BB28" s="177"/>
      <c r="BC28" s="177"/>
      <c r="BD28" s="177"/>
      <c r="BE28" s="178"/>
      <c r="BF28" s="176"/>
      <c r="BG28" s="140"/>
      <c r="BH28" s="140"/>
      <c r="BI28" s="140"/>
      <c r="BJ28" s="140"/>
      <c r="BK28" s="140"/>
      <c r="BL28" s="140"/>
      <c r="BM28" s="140"/>
      <c r="BN28" s="140"/>
      <c r="BO28" s="140"/>
    </row>
    <row r="29" spans="1:58" ht="18.75" customHeight="1" thickBot="1" thickTop="1">
      <c r="A29" s="537"/>
      <c r="B29" s="475" t="s">
        <v>75</v>
      </c>
      <c r="C29" s="518" t="s">
        <v>191</v>
      </c>
      <c r="D29" s="12" t="s">
        <v>18</v>
      </c>
      <c r="E29" s="24">
        <v>2</v>
      </c>
      <c r="F29" s="24"/>
      <c r="G29" s="24">
        <v>2</v>
      </c>
      <c r="H29" s="24">
        <v>2</v>
      </c>
      <c r="I29" s="24"/>
      <c r="J29" s="24"/>
      <c r="K29" s="24"/>
      <c r="L29" s="24">
        <v>2</v>
      </c>
      <c r="M29" s="24"/>
      <c r="N29" s="24">
        <v>2</v>
      </c>
      <c r="O29" s="64"/>
      <c r="P29" s="64"/>
      <c r="Q29" s="24"/>
      <c r="R29" s="24"/>
      <c r="S29" s="24"/>
      <c r="T29" s="64">
        <v>2</v>
      </c>
      <c r="U29" s="24">
        <v>2</v>
      </c>
      <c r="V29" s="148">
        <f t="shared" si="10"/>
        <v>14</v>
      </c>
      <c r="W29" s="62"/>
      <c r="X29" s="73">
        <v>2</v>
      </c>
      <c r="Y29" s="73">
        <v>2</v>
      </c>
      <c r="Z29" s="73">
        <v>2</v>
      </c>
      <c r="AA29" s="295"/>
      <c r="AB29" s="291"/>
      <c r="AC29" s="291"/>
      <c r="AD29" s="66">
        <v>2</v>
      </c>
      <c r="AE29" s="66">
        <v>2</v>
      </c>
      <c r="AF29" s="66">
        <v>4</v>
      </c>
      <c r="AG29" s="66">
        <v>4</v>
      </c>
      <c r="AH29" s="66">
        <v>4</v>
      </c>
      <c r="AI29" s="66">
        <v>4</v>
      </c>
      <c r="AJ29" s="66">
        <v>4</v>
      </c>
      <c r="AK29" s="66">
        <v>4</v>
      </c>
      <c r="AL29" s="66">
        <v>4</v>
      </c>
      <c r="AM29" s="66">
        <v>2</v>
      </c>
      <c r="AN29" s="295"/>
      <c r="AO29" s="295"/>
      <c r="AP29" s="66">
        <v>2</v>
      </c>
      <c r="AQ29" s="66">
        <v>2</v>
      </c>
      <c r="AR29" s="328"/>
      <c r="AS29" s="328"/>
      <c r="AT29" s="66">
        <v>2</v>
      </c>
      <c r="AU29" s="66">
        <v>2</v>
      </c>
      <c r="AV29" s="379">
        <v>2</v>
      </c>
      <c r="AW29" s="74">
        <f t="shared" si="2"/>
        <v>50</v>
      </c>
      <c r="AX29" s="129">
        <f t="shared" si="5"/>
        <v>64</v>
      </c>
      <c r="AY29" s="177"/>
      <c r="AZ29" s="177"/>
      <c r="BA29" s="177"/>
      <c r="BB29" s="177"/>
      <c r="BC29" s="177"/>
      <c r="BD29" s="177"/>
      <c r="BE29" s="129"/>
      <c r="BF29" s="176"/>
    </row>
    <row r="30" spans="1:58" ht="18.75" customHeight="1" thickBot="1">
      <c r="A30" s="537"/>
      <c r="B30" s="476"/>
      <c r="C30" s="519"/>
      <c r="D30" s="12" t="s">
        <v>19</v>
      </c>
      <c r="E30" s="24">
        <v>0</v>
      </c>
      <c r="F30" s="24"/>
      <c r="G30" s="24"/>
      <c r="H30" s="24"/>
      <c r="I30" s="24"/>
      <c r="J30" s="24"/>
      <c r="K30" s="24"/>
      <c r="L30" s="24"/>
      <c r="M30" s="24"/>
      <c r="N30" s="24">
        <v>1</v>
      </c>
      <c r="O30" s="64"/>
      <c r="P30" s="64">
        <v>1</v>
      </c>
      <c r="Q30" s="24"/>
      <c r="R30" s="24"/>
      <c r="S30" s="24"/>
      <c r="T30" s="64">
        <v>1</v>
      </c>
      <c r="U30" s="24">
        <v>1</v>
      </c>
      <c r="V30" s="148">
        <f t="shared" si="10"/>
        <v>4</v>
      </c>
      <c r="W30" s="62"/>
      <c r="X30" s="73">
        <v>0</v>
      </c>
      <c r="Y30" s="73">
        <v>2</v>
      </c>
      <c r="Z30" s="73">
        <v>2</v>
      </c>
      <c r="AA30" s="295"/>
      <c r="AB30" s="291"/>
      <c r="AC30" s="291"/>
      <c r="AD30" s="66"/>
      <c r="AE30" s="66"/>
      <c r="AF30" s="66">
        <v>2</v>
      </c>
      <c r="AG30" s="66">
        <v>2</v>
      </c>
      <c r="AH30" s="66">
        <v>2</v>
      </c>
      <c r="AI30" s="66">
        <v>2</v>
      </c>
      <c r="AJ30" s="66">
        <v>2</v>
      </c>
      <c r="AK30" s="66"/>
      <c r="AL30" s="66">
        <v>2</v>
      </c>
      <c r="AM30" s="66"/>
      <c r="AN30" s="295"/>
      <c r="AO30" s="295"/>
      <c r="AP30" s="66"/>
      <c r="AQ30" s="66"/>
      <c r="AR30" s="328"/>
      <c r="AS30" s="328"/>
      <c r="AT30" s="66"/>
      <c r="AU30" s="66"/>
      <c r="AV30" s="379"/>
      <c r="AW30" s="74">
        <f t="shared" si="2"/>
        <v>16</v>
      </c>
      <c r="AX30" s="129">
        <f t="shared" si="5"/>
        <v>20</v>
      </c>
      <c r="AY30" s="177"/>
      <c r="AZ30" s="177"/>
      <c r="BA30" s="177"/>
      <c r="BB30" s="177"/>
      <c r="BC30" s="177"/>
      <c r="BD30" s="177"/>
      <c r="BE30" s="129"/>
      <c r="BF30" s="176"/>
    </row>
    <row r="31" spans="1:58" ht="18.75" customHeight="1" thickBot="1" thickTop="1">
      <c r="A31" s="537"/>
      <c r="B31" s="475" t="s">
        <v>91</v>
      </c>
      <c r="C31" s="518" t="s">
        <v>192</v>
      </c>
      <c r="D31" s="12" t="s">
        <v>18</v>
      </c>
      <c r="E31" s="24">
        <v>2</v>
      </c>
      <c r="F31" s="24">
        <v>2</v>
      </c>
      <c r="G31" s="24">
        <v>2</v>
      </c>
      <c r="H31" s="24">
        <v>2</v>
      </c>
      <c r="I31" s="24">
        <v>2</v>
      </c>
      <c r="J31" s="24">
        <v>2</v>
      </c>
      <c r="K31" s="24"/>
      <c r="L31" s="24">
        <v>2</v>
      </c>
      <c r="M31" s="24">
        <v>2</v>
      </c>
      <c r="N31" s="24">
        <v>2</v>
      </c>
      <c r="O31" s="64">
        <v>4</v>
      </c>
      <c r="P31" s="64">
        <v>4</v>
      </c>
      <c r="Q31" s="24">
        <v>2</v>
      </c>
      <c r="R31" s="24">
        <v>2</v>
      </c>
      <c r="S31" s="24">
        <v>2</v>
      </c>
      <c r="T31" s="64">
        <v>2</v>
      </c>
      <c r="U31" s="24">
        <v>2</v>
      </c>
      <c r="V31" s="148">
        <f t="shared" si="10"/>
        <v>36</v>
      </c>
      <c r="W31" s="62"/>
      <c r="X31" s="73">
        <v>4</v>
      </c>
      <c r="Y31" s="73">
        <v>4</v>
      </c>
      <c r="Z31" s="73">
        <v>4</v>
      </c>
      <c r="AA31" s="295"/>
      <c r="AB31" s="291"/>
      <c r="AC31" s="291"/>
      <c r="AD31" s="66">
        <v>2</v>
      </c>
      <c r="AE31" s="66">
        <v>2</v>
      </c>
      <c r="AF31" s="66">
        <v>4</v>
      </c>
      <c r="AG31" s="66">
        <v>4</v>
      </c>
      <c r="AH31" s="66">
        <v>4</v>
      </c>
      <c r="AI31" s="66">
        <v>2</v>
      </c>
      <c r="AJ31" s="66">
        <v>2</v>
      </c>
      <c r="AK31" s="66">
        <v>2</v>
      </c>
      <c r="AL31" s="66">
        <v>2</v>
      </c>
      <c r="AM31" s="66">
        <v>2</v>
      </c>
      <c r="AN31" s="295"/>
      <c r="AO31" s="295"/>
      <c r="AP31" s="66">
        <v>4</v>
      </c>
      <c r="AQ31" s="66">
        <v>2</v>
      </c>
      <c r="AR31" s="328"/>
      <c r="AS31" s="328"/>
      <c r="AT31" s="66"/>
      <c r="AU31" s="66"/>
      <c r="AV31" s="379">
        <v>2</v>
      </c>
      <c r="AW31" s="74">
        <f t="shared" si="2"/>
        <v>46</v>
      </c>
      <c r="AX31" s="129">
        <f t="shared" si="5"/>
        <v>82</v>
      </c>
      <c r="AY31" s="177"/>
      <c r="AZ31" s="177"/>
      <c r="BA31" s="177"/>
      <c r="BB31" s="177"/>
      <c r="BC31" s="177"/>
      <c r="BD31" s="177"/>
      <c r="BE31" s="129"/>
      <c r="BF31" s="176"/>
    </row>
    <row r="32" spans="1:58" ht="18.75" customHeight="1" thickBot="1">
      <c r="A32" s="537"/>
      <c r="B32" s="476"/>
      <c r="C32" s="519"/>
      <c r="D32" s="145" t="s">
        <v>19</v>
      </c>
      <c r="E32" s="24">
        <v>1</v>
      </c>
      <c r="F32" s="24">
        <v>1</v>
      </c>
      <c r="G32" s="24"/>
      <c r="H32" s="24">
        <v>1</v>
      </c>
      <c r="I32" s="24">
        <v>1</v>
      </c>
      <c r="J32" s="24"/>
      <c r="K32" s="24"/>
      <c r="L32" s="24"/>
      <c r="M32" s="24"/>
      <c r="N32" s="24"/>
      <c r="O32" s="64">
        <v>3</v>
      </c>
      <c r="P32" s="64">
        <v>2</v>
      </c>
      <c r="Q32" s="24">
        <v>2</v>
      </c>
      <c r="R32" s="24"/>
      <c r="S32" s="24"/>
      <c r="T32" s="64">
        <v>1</v>
      </c>
      <c r="U32" s="24"/>
      <c r="V32" s="148">
        <f t="shared" si="10"/>
        <v>12</v>
      </c>
      <c r="W32" s="62"/>
      <c r="X32" s="73">
        <v>0</v>
      </c>
      <c r="Y32" s="73">
        <v>1</v>
      </c>
      <c r="Z32" s="73"/>
      <c r="AA32" s="295"/>
      <c r="AB32" s="291"/>
      <c r="AC32" s="291"/>
      <c r="AD32" s="66"/>
      <c r="AE32" s="66">
        <v>1</v>
      </c>
      <c r="AF32" s="66">
        <v>1</v>
      </c>
      <c r="AG32" s="66">
        <v>1</v>
      </c>
      <c r="AH32" s="66">
        <v>1</v>
      </c>
      <c r="AI32" s="66">
        <v>1</v>
      </c>
      <c r="AJ32" s="66">
        <v>1</v>
      </c>
      <c r="AK32" s="66">
        <v>1</v>
      </c>
      <c r="AL32" s="66">
        <v>1</v>
      </c>
      <c r="AM32" s="66">
        <v>1</v>
      </c>
      <c r="AN32" s="295"/>
      <c r="AO32" s="295"/>
      <c r="AP32" s="66">
        <v>1</v>
      </c>
      <c r="AQ32" s="66">
        <v>1</v>
      </c>
      <c r="AR32" s="328"/>
      <c r="AS32" s="328"/>
      <c r="AT32" s="66"/>
      <c r="AU32" s="66"/>
      <c r="AV32" s="379"/>
      <c r="AW32" s="74">
        <f t="shared" si="2"/>
        <v>12</v>
      </c>
      <c r="AX32" s="129">
        <f>AW32+V32</f>
        <v>24</v>
      </c>
      <c r="AY32" s="177"/>
      <c r="AZ32" s="177"/>
      <c r="BA32" s="177"/>
      <c r="BB32" s="177"/>
      <c r="BC32" s="177"/>
      <c r="BD32" s="177"/>
      <c r="BE32" s="129"/>
      <c r="BF32" s="176"/>
    </row>
    <row r="33" spans="1:58" ht="18.75" customHeight="1" thickBot="1" thickTop="1">
      <c r="A33" s="537"/>
      <c r="B33" s="475" t="s">
        <v>193</v>
      </c>
      <c r="C33" s="518" t="s">
        <v>194</v>
      </c>
      <c r="D33" s="145" t="s">
        <v>18</v>
      </c>
      <c r="E33" s="24"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64"/>
      <c r="P33" s="64"/>
      <c r="Q33" s="24"/>
      <c r="R33" s="24"/>
      <c r="S33" s="24"/>
      <c r="T33" s="64"/>
      <c r="U33" s="24"/>
      <c r="V33" s="148">
        <v>0</v>
      </c>
      <c r="W33" s="62"/>
      <c r="X33" s="73">
        <v>2</v>
      </c>
      <c r="Y33" s="73">
        <v>4</v>
      </c>
      <c r="Z33" s="73">
        <v>2</v>
      </c>
      <c r="AA33" s="295"/>
      <c r="AB33" s="291"/>
      <c r="AC33" s="291"/>
      <c r="AD33" s="66">
        <v>2</v>
      </c>
      <c r="AE33" s="66">
        <v>2</v>
      </c>
      <c r="AF33" s="66">
        <v>2</v>
      </c>
      <c r="AG33" s="66">
        <v>2</v>
      </c>
      <c r="AH33" s="66">
        <v>2</v>
      </c>
      <c r="AI33" s="66">
        <v>2</v>
      </c>
      <c r="AJ33" s="66">
        <v>2</v>
      </c>
      <c r="AK33" s="66"/>
      <c r="AL33" s="66">
        <v>2</v>
      </c>
      <c r="AM33" s="66">
        <v>2</v>
      </c>
      <c r="AN33" s="295"/>
      <c r="AO33" s="295"/>
      <c r="AP33" s="66">
        <v>2</v>
      </c>
      <c r="AQ33" s="66">
        <v>1</v>
      </c>
      <c r="AR33" s="328"/>
      <c r="AS33" s="328"/>
      <c r="AT33" s="66"/>
      <c r="AU33" s="66"/>
      <c r="AV33" s="379">
        <v>2</v>
      </c>
      <c r="AW33" s="74">
        <f t="shared" si="2"/>
        <v>31</v>
      </c>
      <c r="AX33" s="129">
        <f t="shared" si="5"/>
        <v>31</v>
      </c>
      <c r="AY33" s="177"/>
      <c r="AZ33" s="177"/>
      <c r="BA33" s="177"/>
      <c r="BB33" s="177"/>
      <c r="BC33" s="177"/>
      <c r="BD33" s="177"/>
      <c r="BE33" s="129"/>
      <c r="BF33" s="176"/>
    </row>
    <row r="34" spans="1:58" ht="18.75" customHeight="1" thickBot="1">
      <c r="A34" s="537"/>
      <c r="B34" s="476"/>
      <c r="C34" s="519"/>
      <c r="D34" s="145" t="s">
        <v>19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64"/>
      <c r="P34" s="64"/>
      <c r="Q34" s="24"/>
      <c r="R34" s="24"/>
      <c r="S34" s="24"/>
      <c r="T34" s="64"/>
      <c r="U34" s="24"/>
      <c r="V34" s="148">
        <v>0</v>
      </c>
      <c r="W34" s="62"/>
      <c r="X34" s="73">
        <v>1</v>
      </c>
      <c r="Y34" s="73"/>
      <c r="Z34" s="73"/>
      <c r="AA34" s="295"/>
      <c r="AB34" s="291"/>
      <c r="AC34" s="291"/>
      <c r="AD34" s="66">
        <v>1</v>
      </c>
      <c r="AE34" s="66"/>
      <c r="AF34" s="66">
        <v>1</v>
      </c>
      <c r="AG34" s="66"/>
      <c r="AH34" s="66"/>
      <c r="AI34" s="66"/>
      <c r="AJ34" s="66"/>
      <c r="AK34" s="66"/>
      <c r="AL34" s="66"/>
      <c r="AM34" s="66"/>
      <c r="AN34" s="295"/>
      <c r="AO34" s="295"/>
      <c r="AP34" s="66"/>
      <c r="AQ34" s="66">
        <v>1</v>
      </c>
      <c r="AR34" s="328"/>
      <c r="AS34" s="328"/>
      <c r="AT34" s="66">
        <v>1</v>
      </c>
      <c r="AU34" s="66"/>
      <c r="AV34" s="379"/>
      <c r="AW34" s="74">
        <f t="shared" si="2"/>
        <v>5</v>
      </c>
      <c r="AX34" s="129">
        <f t="shared" si="5"/>
        <v>5</v>
      </c>
      <c r="AY34" s="177"/>
      <c r="AZ34" s="177"/>
      <c r="BA34" s="177"/>
      <c r="BB34" s="177"/>
      <c r="BC34" s="177"/>
      <c r="BD34" s="177"/>
      <c r="BE34" s="129"/>
      <c r="BF34" s="176"/>
    </row>
    <row r="35" spans="1:58" ht="18.75" customHeight="1" thickBot="1" thickTop="1">
      <c r="A35" s="537"/>
      <c r="B35" s="475" t="s">
        <v>92</v>
      </c>
      <c r="C35" s="518" t="s">
        <v>195</v>
      </c>
      <c r="D35" s="145" t="s">
        <v>18</v>
      </c>
      <c r="E35" s="24"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64"/>
      <c r="P35" s="64"/>
      <c r="Q35" s="24"/>
      <c r="R35" s="24"/>
      <c r="S35" s="24"/>
      <c r="T35" s="64"/>
      <c r="U35" s="24"/>
      <c r="V35" s="148">
        <f t="shared" si="10"/>
        <v>0</v>
      </c>
      <c r="W35" s="62"/>
      <c r="X35" s="64">
        <v>4</v>
      </c>
      <c r="Y35" s="64">
        <v>4</v>
      </c>
      <c r="Z35" s="64">
        <v>4</v>
      </c>
      <c r="AA35" s="295"/>
      <c r="AB35" s="291"/>
      <c r="AC35" s="291"/>
      <c r="AD35" s="66">
        <v>2</v>
      </c>
      <c r="AE35" s="66">
        <v>2</v>
      </c>
      <c r="AF35" s="66">
        <v>2</v>
      </c>
      <c r="AG35" s="66">
        <v>2</v>
      </c>
      <c r="AH35" s="66">
        <v>2</v>
      </c>
      <c r="AI35" s="66">
        <v>2</v>
      </c>
      <c r="AJ35" s="66">
        <v>2</v>
      </c>
      <c r="AK35" s="66">
        <v>2</v>
      </c>
      <c r="AL35" s="66">
        <v>2</v>
      </c>
      <c r="AM35" s="66">
        <v>2</v>
      </c>
      <c r="AN35" s="295"/>
      <c r="AO35" s="295"/>
      <c r="AP35" s="66">
        <v>2</v>
      </c>
      <c r="AQ35" s="66">
        <v>4</v>
      </c>
      <c r="AR35" s="328"/>
      <c r="AS35" s="328"/>
      <c r="AT35" s="66"/>
      <c r="AU35" s="66"/>
      <c r="AV35" s="379">
        <v>2</v>
      </c>
      <c r="AW35" s="74">
        <f t="shared" si="2"/>
        <v>40</v>
      </c>
      <c r="AX35" s="129">
        <f t="shared" si="5"/>
        <v>40</v>
      </c>
      <c r="AY35" s="177"/>
      <c r="AZ35" s="177"/>
      <c r="BA35" s="177"/>
      <c r="BB35" s="177"/>
      <c r="BC35" s="177"/>
      <c r="BD35" s="177"/>
      <c r="BE35" s="129"/>
      <c r="BF35" s="176"/>
    </row>
    <row r="36" spans="1:58" ht="18.75" customHeight="1" thickBot="1">
      <c r="A36" s="537"/>
      <c r="B36" s="476"/>
      <c r="C36" s="519"/>
      <c r="D36" s="145" t="s">
        <v>19</v>
      </c>
      <c r="E36" s="24"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64"/>
      <c r="P36" s="64"/>
      <c r="Q36" s="24"/>
      <c r="R36" s="24"/>
      <c r="S36" s="24"/>
      <c r="T36" s="64"/>
      <c r="U36" s="24"/>
      <c r="V36" s="148">
        <f t="shared" si="10"/>
        <v>0</v>
      </c>
      <c r="W36" s="62"/>
      <c r="X36" s="73">
        <v>1</v>
      </c>
      <c r="Y36" s="73"/>
      <c r="Z36" s="73"/>
      <c r="AA36" s="295"/>
      <c r="AB36" s="291"/>
      <c r="AC36" s="291"/>
      <c r="AD36" s="66"/>
      <c r="AE36" s="66">
        <v>1</v>
      </c>
      <c r="AF36" s="66"/>
      <c r="AG36" s="66"/>
      <c r="AH36" s="66"/>
      <c r="AI36" s="66"/>
      <c r="AJ36" s="66"/>
      <c r="AK36" s="66">
        <v>1</v>
      </c>
      <c r="AL36" s="66"/>
      <c r="AM36" s="66">
        <v>1</v>
      </c>
      <c r="AN36" s="295"/>
      <c r="AO36" s="295"/>
      <c r="AP36" s="66">
        <v>1</v>
      </c>
      <c r="AQ36" s="66">
        <v>1</v>
      </c>
      <c r="AR36" s="328"/>
      <c r="AS36" s="328"/>
      <c r="AT36" s="66">
        <v>1</v>
      </c>
      <c r="AU36" s="66">
        <v>1</v>
      </c>
      <c r="AV36" s="379"/>
      <c r="AW36" s="74">
        <f t="shared" si="2"/>
        <v>8</v>
      </c>
      <c r="AX36" s="129">
        <f t="shared" si="5"/>
        <v>8</v>
      </c>
      <c r="AY36" s="177"/>
      <c r="AZ36" s="177"/>
      <c r="BA36" s="177"/>
      <c r="BB36" s="177"/>
      <c r="BC36" s="177"/>
      <c r="BD36" s="177"/>
      <c r="BE36" s="129"/>
      <c r="BF36" s="176"/>
    </row>
    <row r="37" spans="1:58" ht="18.75" customHeight="1" thickBot="1" thickTop="1">
      <c r="A37" s="537"/>
      <c r="B37" s="475" t="s">
        <v>93</v>
      </c>
      <c r="C37" s="518" t="s">
        <v>196</v>
      </c>
      <c r="D37" s="145" t="s">
        <v>187</v>
      </c>
      <c r="E37" s="24"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64"/>
      <c r="P37" s="64"/>
      <c r="Q37" s="24"/>
      <c r="R37" s="24"/>
      <c r="S37" s="24"/>
      <c r="T37" s="64"/>
      <c r="U37" s="24"/>
      <c r="V37" s="148">
        <v>0</v>
      </c>
      <c r="W37" s="62"/>
      <c r="X37" s="73">
        <v>4</v>
      </c>
      <c r="Y37" s="73">
        <v>2</v>
      </c>
      <c r="Z37" s="73">
        <v>2</v>
      </c>
      <c r="AA37" s="295"/>
      <c r="AB37" s="291"/>
      <c r="AC37" s="291"/>
      <c r="AD37" s="66">
        <v>4</v>
      </c>
      <c r="AE37" s="66">
        <v>2</v>
      </c>
      <c r="AF37" s="66">
        <v>4</v>
      </c>
      <c r="AG37" s="66">
        <v>2</v>
      </c>
      <c r="AH37" s="66">
        <v>4</v>
      </c>
      <c r="AI37" s="66">
        <v>2</v>
      </c>
      <c r="AJ37" s="66">
        <v>2</v>
      </c>
      <c r="AK37" s="66">
        <v>2</v>
      </c>
      <c r="AL37" s="66">
        <v>2</v>
      </c>
      <c r="AM37" s="66">
        <v>2</v>
      </c>
      <c r="AN37" s="295"/>
      <c r="AO37" s="295"/>
      <c r="AP37" s="66">
        <v>4</v>
      </c>
      <c r="AQ37" s="66">
        <v>4</v>
      </c>
      <c r="AR37" s="328"/>
      <c r="AS37" s="328"/>
      <c r="AT37" s="66">
        <v>2</v>
      </c>
      <c r="AU37" s="66">
        <v>4</v>
      </c>
      <c r="AV37" s="379">
        <v>2</v>
      </c>
      <c r="AW37" s="74">
        <f t="shared" si="2"/>
        <v>50</v>
      </c>
      <c r="AX37" s="129">
        <f t="shared" si="5"/>
        <v>50</v>
      </c>
      <c r="AY37" s="177"/>
      <c r="AZ37" s="177"/>
      <c r="BA37" s="177"/>
      <c r="BB37" s="177"/>
      <c r="BC37" s="177"/>
      <c r="BD37" s="177"/>
      <c r="BE37" s="129"/>
      <c r="BF37" s="176"/>
    </row>
    <row r="38" spans="1:58" ht="18.75" customHeight="1" thickBot="1">
      <c r="A38" s="537"/>
      <c r="B38" s="476"/>
      <c r="C38" s="519"/>
      <c r="D38" s="145" t="s">
        <v>141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64"/>
      <c r="P38" s="64"/>
      <c r="Q38" s="24"/>
      <c r="R38" s="24"/>
      <c r="S38" s="24"/>
      <c r="T38" s="64"/>
      <c r="U38" s="24"/>
      <c r="V38" s="148">
        <v>0</v>
      </c>
      <c r="W38" s="62"/>
      <c r="X38" s="73">
        <v>1</v>
      </c>
      <c r="Y38" s="73"/>
      <c r="Z38" s="73">
        <v>1</v>
      </c>
      <c r="AA38" s="295"/>
      <c r="AB38" s="291"/>
      <c r="AC38" s="291"/>
      <c r="AD38" s="66">
        <v>1</v>
      </c>
      <c r="AE38" s="66">
        <v>1</v>
      </c>
      <c r="AF38" s="66"/>
      <c r="AG38" s="66"/>
      <c r="AH38" s="66"/>
      <c r="AI38" s="66"/>
      <c r="AJ38" s="66"/>
      <c r="AK38" s="66">
        <v>1</v>
      </c>
      <c r="AL38" s="66"/>
      <c r="AM38" s="66">
        <v>1</v>
      </c>
      <c r="AN38" s="295"/>
      <c r="AO38" s="295"/>
      <c r="AP38" s="66">
        <v>1</v>
      </c>
      <c r="AQ38" s="66">
        <v>1</v>
      </c>
      <c r="AR38" s="328"/>
      <c r="AS38" s="328"/>
      <c r="AT38" s="66">
        <v>1</v>
      </c>
      <c r="AU38" s="66">
        <v>2</v>
      </c>
      <c r="AV38" s="73">
        <v>1</v>
      </c>
      <c r="AW38" s="74">
        <f t="shared" si="2"/>
        <v>12</v>
      </c>
      <c r="AX38" s="129">
        <f t="shared" si="5"/>
        <v>12</v>
      </c>
      <c r="AY38" s="177"/>
      <c r="AZ38" s="177"/>
      <c r="BA38" s="177"/>
      <c r="BB38" s="177"/>
      <c r="BC38" s="177"/>
      <c r="BD38" s="177"/>
      <c r="BE38" s="129"/>
      <c r="BF38" s="176"/>
    </row>
    <row r="39" spans="1:58" ht="18" customHeight="1" thickBot="1" thickTop="1">
      <c r="A39" s="537"/>
      <c r="B39" s="500" t="s">
        <v>197</v>
      </c>
      <c r="C39" s="522" t="s">
        <v>63</v>
      </c>
      <c r="D39" s="207" t="s">
        <v>18</v>
      </c>
      <c r="E39" s="245">
        <f>E41</f>
        <v>20</v>
      </c>
      <c r="F39" s="245">
        <f aca="true" t="shared" si="15" ref="F39:V39">F41</f>
        <v>20</v>
      </c>
      <c r="G39" s="245">
        <f t="shared" si="15"/>
        <v>20</v>
      </c>
      <c r="H39" s="245">
        <f t="shared" si="15"/>
        <v>18</v>
      </c>
      <c r="I39" s="245">
        <f t="shared" si="15"/>
        <v>20</v>
      </c>
      <c r="J39" s="245">
        <f t="shared" si="15"/>
        <v>20</v>
      </c>
      <c r="K39" s="245">
        <v>36</v>
      </c>
      <c r="L39" s="245">
        <f>L41</f>
        <v>18</v>
      </c>
      <c r="M39" s="245">
        <f t="shared" si="15"/>
        <v>20</v>
      </c>
      <c r="N39" s="245">
        <f t="shared" si="15"/>
        <v>14</v>
      </c>
      <c r="O39" s="245">
        <f t="shared" si="15"/>
        <v>28</v>
      </c>
      <c r="P39" s="245">
        <f t="shared" si="15"/>
        <v>23</v>
      </c>
      <c r="Q39" s="245">
        <f t="shared" si="15"/>
        <v>22</v>
      </c>
      <c r="R39" s="245">
        <f t="shared" si="15"/>
        <v>22</v>
      </c>
      <c r="S39" s="245">
        <f t="shared" si="15"/>
        <v>18</v>
      </c>
      <c r="T39" s="245">
        <f t="shared" si="15"/>
        <v>18</v>
      </c>
      <c r="U39" s="245">
        <f t="shared" si="15"/>
        <v>18</v>
      </c>
      <c r="V39" s="159">
        <f t="shared" si="15"/>
        <v>355</v>
      </c>
      <c r="W39" s="62"/>
      <c r="X39" s="251">
        <f>X41+X53</f>
        <v>12</v>
      </c>
      <c r="Y39" s="251">
        <f aca="true" t="shared" si="16" ref="Y39:AU39">Y41+Y53</f>
        <v>14</v>
      </c>
      <c r="Z39" s="251">
        <f t="shared" si="16"/>
        <v>14</v>
      </c>
      <c r="AA39" s="251">
        <f t="shared" si="16"/>
        <v>36</v>
      </c>
      <c r="AB39" s="251">
        <f t="shared" si="16"/>
        <v>36</v>
      </c>
      <c r="AC39" s="251">
        <f t="shared" si="16"/>
        <v>36</v>
      </c>
      <c r="AD39" s="251">
        <f t="shared" si="16"/>
        <v>18</v>
      </c>
      <c r="AE39" s="251">
        <f t="shared" si="16"/>
        <v>18</v>
      </c>
      <c r="AF39" s="251">
        <f t="shared" si="16"/>
        <v>14</v>
      </c>
      <c r="AG39" s="251">
        <f t="shared" si="16"/>
        <v>16</v>
      </c>
      <c r="AH39" s="251">
        <f t="shared" si="16"/>
        <v>14</v>
      </c>
      <c r="AI39" s="251">
        <f t="shared" si="16"/>
        <v>16</v>
      </c>
      <c r="AJ39" s="251">
        <f t="shared" si="16"/>
        <v>18</v>
      </c>
      <c r="AK39" s="251">
        <f t="shared" si="16"/>
        <v>18</v>
      </c>
      <c r="AL39" s="251">
        <f t="shared" si="16"/>
        <v>18</v>
      </c>
      <c r="AM39" s="251">
        <f t="shared" si="16"/>
        <v>18</v>
      </c>
      <c r="AN39" s="251">
        <f t="shared" si="16"/>
        <v>36</v>
      </c>
      <c r="AO39" s="251">
        <f t="shared" si="16"/>
        <v>36</v>
      </c>
      <c r="AP39" s="251">
        <f t="shared" si="16"/>
        <v>16</v>
      </c>
      <c r="AQ39" s="251">
        <f t="shared" si="16"/>
        <v>16</v>
      </c>
      <c r="AR39" s="251">
        <f t="shared" si="16"/>
        <v>36</v>
      </c>
      <c r="AS39" s="251">
        <f t="shared" si="16"/>
        <v>36</v>
      </c>
      <c r="AT39" s="251">
        <f t="shared" si="16"/>
        <v>28</v>
      </c>
      <c r="AU39" s="376">
        <f t="shared" si="16"/>
        <v>26</v>
      </c>
      <c r="AV39" s="376">
        <f>AV41+AV53</f>
        <v>22</v>
      </c>
      <c r="AW39" s="74">
        <f t="shared" si="2"/>
        <v>568</v>
      </c>
      <c r="AX39" s="129">
        <f t="shared" si="5"/>
        <v>923</v>
      </c>
      <c r="AY39" s="177"/>
      <c r="AZ39" s="177"/>
      <c r="BA39" s="177"/>
      <c r="BB39" s="177"/>
      <c r="BC39" s="177"/>
      <c r="BD39" s="177"/>
      <c r="BE39" s="129"/>
      <c r="BF39" s="176"/>
    </row>
    <row r="40" spans="1:58" ht="18" customHeight="1" thickBot="1">
      <c r="A40" s="537"/>
      <c r="B40" s="454"/>
      <c r="C40" s="456"/>
      <c r="D40" s="250" t="s">
        <v>19</v>
      </c>
      <c r="E40" s="245">
        <f>E42</f>
        <v>0</v>
      </c>
      <c r="F40" s="245">
        <f aca="true" t="shared" si="17" ref="F40:V40">F42</f>
        <v>1</v>
      </c>
      <c r="G40" s="245">
        <f t="shared" si="17"/>
        <v>0</v>
      </c>
      <c r="H40" s="245">
        <f t="shared" si="17"/>
        <v>2</v>
      </c>
      <c r="I40" s="245">
        <f t="shared" si="17"/>
        <v>0</v>
      </c>
      <c r="J40" s="245">
        <f t="shared" si="17"/>
        <v>0</v>
      </c>
      <c r="K40" s="245">
        <v>0</v>
      </c>
      <c r="L40" s="245">
        <f>L42</f>
        <v>2</v>
      </c>
      <c r="M40" s="245">
        <f t="shared" si="17"/>
        <v>2</v>
      </c>
      <c r="N40" s="245">
        <f t="shared" si="17"/>
        <v>2</v>
      </c>
      <c r="O40" s="245">
        <f t="shared" si="17"/>
        <v>1</v>
      </c>
      <c r="P40" s="245">
        <f t="shared" si="17"/>
        <v>2</v>
      </c>
      <c r="Q40" s="245">
        <f t="shared" si="17"/>
        <v>0</v>
      </c>
      <c r="R40" s="245">
        <f t="shared" si="17"/>
        <v>4</v>
      </c>
      <c r="S40" s="245">
        <f t="shared" si="17"/>
        <v>0</v>
      </c>
      <c r="T40" s="245">
        <f t="shared" si="17"/>
        <v>0</v>
      </c>
      <c r="U40" s="245">
        <f t="shared" si="17"/>
        <v>0</v>
      </c>
      <c r="V40" s="159">
        <f t="shared" si="17"/>
        <v>16</v>
      </c>
      <c r="W40" s="62"/>
      <c r="X40" s="251">
        <f>X42+X54</f>
        <v>1</v>
      </c>
      <c r="Y40" s="251">
        <f aca="true" t="shared" si="18" ref="Y40:AU40">Y42+Y54</f>
        <v>0</v>
      </c>
      <c r="Z40" s="251">
        <f t="shared" si="18"/>
        <v>0</v>
      </c>
      <c r="AA40" s="251">
        <f t="shared" si="18"/>
        <v>0</v>
      </c>
      <c r="AB40" s="251">
        <f t="shared" si="18"/>
        <v>0</v>
      </c>
      <c r="AC40" s="251">
        <f t="shared" si="18"/>
        <v>0</v>
      </c>
      <c r="AD40" s="251">
        <f t="shared" si="18"/>
        <v>2</v>
      </c>
      <c r="AE40" s="251">
        <f t="shared" si="18"/>
        <v>0</v>
      </c>
      <c r="AF40" s="251">
        <f t="shared" si="18"/>
        <v>0</v>
      </c>
      <c r="AG40" s="251">
        <f t="shared" si="18"/>
        <v>1</v>
      </c>
      <c r="AH40" s="251">
        <f t="shared" si="18"/>
        <v>0</v>
      </c>
      <c r="AI40" s="251">
        <f t="shared" si="18"/>
        <v>1</v>
      </c>
      <c r="AJ40" s="251">
        <f t="shared" si="18"/>
        <v>0</v>
      </c>
      <c r="AK40" s="251">
        <f t="shared" si="18"/>
        <v>0</v>
      </c>
      <c r="AL40" s="251">
        <f t="shared" si="18"/>
        <v>1</v>
      </c>
      <c r="AM40" s="251">
        <f t="shared" si="18"/>
        <v>1</v>
      </c>
      <c r="AN40" s="251">
        <f t="shared" si="18"/>
        <v>0</v>
      </c>
      <c r="AO40" s="251">
        <f t="shared" si="18"/>
        <v>0</v>
      </c>
      <c r="AP40" s="251">
        <f t="shared" si="18"/>
        <v>1</v>
      </c>
      <c r="AQ40" s="251">
        <f t="shared" si="18"/>
        <v>0</v>
      </c>
      <c r="AR40" s="251">
        <f t="shared" si="18"/>
        <v>0</v>
      </c>
      <c r="AS40" s="251">
        <f t="shared" si="18"/>
        <v>0</v>
      </c>
      <c r="AT40" s="251">
        <f t="shared" si="18"/>
        <v>2</v>
      </c>
      <c r="AU40" s="251">
        <f t="shared" si="18"/>
        <v>1</v>
      </c>
      <c r="AV40" s="376">
        <f>AV42+AV54</f>
        <v>1</v>
      </c>
      <c r="AW40" s="74">
        <f t="shared" si="2"/>
        <v>12</v>
      </c>
      <c r="AX40" s="129">
        <f t="shared" si="5"/>
        <v>28</v>
      </c>
      <c r="AY40" s="177"/>
      <c r="AZ40" s="177"/>
      <c r="BA40" s="177"/>
      <c r="BB40" s="177"/>
      <c r="BC40" s="177"/>
      <c r="BD40" s="177"/>
      <c r="BE40" s="129"/>
      <c r="BF40" s="176"/>
    </row>
    <row r="41" spans="1:58" ht="21.75" customHeight="1" thickBot="1" thickTop="1">
      <c r="A41" s="537"/>
      <c r="B41" s="514" t="s">
        <v>70</v>
      </c>
      <c r="C41" s="544" t="s">
        <v>198</v>
      </c>
      <c r="D41" s="156" t="s">
        <v>18</v>
      </c>
      <c r="E41" s="59">
        <f>E44+E46+E48+E50+E51+E52</f>
        <v>20</v>
      </c>
      <c r="F41" s="59">
        <f aca="true" t="shared" si="19" ref="F41:V41">F44+F46+F48+F50+F51+F52</f>
        <v>20</v>
      </c>
      <c r="G41" s="59">
        <f t="shared" si="19"/>
        <v>20</v>
      </c>
      <c r="H41" s="59">
        <f t="shared" si="19"/>
        <v>18</v>
      </c>
      <c r="I41" s="59">
        <f t="shared" si="19"/>
        <v>20</v>
      </c>
      <c r="J41" s="59">
        <f t="shared" si="19"/>
        <v>20</v>
      </c>
      <c r="K41" s="59">
        <v>36</v>
      </c>
      <c r="L41" s="59">
        <f>L44+L46+L48+L50+L51+L52</f>
        <v>18</v>
      </c>
      <c r="M41" s="59">
        <f t="shared" si="19"/>
        <v>20</v>
      </c>
      <c r="N41" s="59">
        <f t="shared" si="19"/>
        <v>14</v>
      </c>
      <c r="O41" s="59">
        <f t="shared" si="19"/>
        <v>28</v>
      </c>
      <c r="P41" s="59">
        <f t="shared" si="19"/>
        <v>23</v>
      </c>
      <c r="Q41" s="59">
        <f t="shared" si="19"/>
        <v>22</v>
      </c>
      <c r="R41" s="59">
        <f t="shared" si="19"/>
        <v>22</v>
      </c>
      <c r="S41" s="59">
        <f t="shared" si="19"/>
        <v>18</v>
      </c>
      <c r="T41" s="59">
        <f t="shared" si="19"/>
        <v>18</v>
      </c>
      <c r="U41" s="59">
        <f t="shared" si="19"/>
        <v>18</v>
      </c>
      <c r="V41" s="159">
        <f t="shared" si="19"/>
        <v>355</v>
      </c>
      <c r="W41" s="62"/>
      <c r="X41" s="126">
        <f>X44+X46+X48+X50+X51+X52</f>
        <v>2</v>
      </c>
      <c r="Y41" s="126">
        <f aca="true" t="shared" si="20" ref="Y41:AU41">Y44+Y46+Y48+Y50+Y51+Y52</f>
        <v>2</v>
      </c>
      <c r="Z41" s="126">
        <f t="shared" si="20"/>
        <v>4</v>
      </c>
      <c r="AA41" s="126">
        <f t="shared" si="20"/>
        <v>36</v>
      </c>
      <c r="AB41" s="126">
        <f t="shared" si="20"/>
        <v>36</v>
      </c>
      <c r="AC41" s="126">
        <f t="shared" si="20"/>
        <v>36</v>
      </c>
      <c r="AD41" s="126">
        <f t="shared" si="20"/>
        <v>4</v>
      </c>
      <c r="AE41" s="126">
        <f t="shared" si="20"/>
        <v>4</v>
      </c>
      <c r="AF41" s="126">
        <f t="shared" si="20"/>
        <v>2</v>
      </c>
      <c r="AG41" s="126">
        <f t="shared" si="20"/>
        <v>2</v>
      </c>
      <c r="AH41" s="126">
        <f t="shared" si="20"/>
        <v>2</v>
      </c>
      <c r="AI41" s="126">
        <f t="shared" si="20"/>
        <v>2</v>
      </c>
      <c r="AJ41" s="126">
        <f t="shared" si="20"/>
        <v>2</v>
      </c>
      <c r="AK41" s="126">
        <f t="shared" si="20"/>
        <v>2</v>
      </c>
      <c r="AL41" s="126">
        <f t="shared" si="20"/>
        <v>4</v>
      </c>
      <c r="AM41" s="126">
        <f t="shared" si="20"/>
        <v>2</v>
      </c>
      <c r="AN41" s="126">
        <f t="shared" si="20"/>
        <v>0</v>
      </c>
      <c r="AO41" s="126">
        <f t="shared" si="20"/>
        <v>0</v>
      </c>
      <c r="AP41" s="126">
        <f t="shared" si="20"/>
        <v>2</v>
      </c>
      <c r="AQ41" s="126">
        <f t="shared" si="20"/>
        <v>2</v>
      </c>
      <c r="AR41" s="126">
        <f t="shared" si="20"/>
        <v>0</v>
      </c>
      <c r="AS41" s="126">
        <f t="shared" si="20"/>
        <v>0</v>
      </c>
      <c r="AT41" s="126">
        <f t="shared" si="20"/>
        <v>8</v>
      </c>
      <c r="AU41" s="298">
        <f t="shared" si="20"/>
        <v>8</v>
      </c>
      <c r="AV41" s="298">
        <f>AV44+AV46+AV48+AV50+AV51+AV52</f>
        <v>6</v>
      </c>
      <c r="AW41" s="74">
        <f t="shared" si="2"/>
        <v>168</v>
      </c>
      <c r="AX41" s="129">
        <f t="shared" si="5"/>
        <v>523</v>
      </c>
      <c r="AY41" s="177"/>
      <c r="AZ41" s="177"/>
      <c r="BA41" s="177"/>
      <c r="BB41" s="177"/>
      <c r="BC41" s="177"/>
      <c r="BD41" s="177"/>
      <c r="BE41" s="129"/>
      <c r="BF41" s="176"/>
    </row>
    <row r="42" spans="1:58" ht="21" customHeight="1" thickBot="1">
      <c r="A42" s="537"/>
      <c r="B42" s="515"/>
      <c r="C42" s="545"/>
      <c r="D42" s="157" t="s">
        <v>19</v>
      </c>
      <c r="E42" s="59">
        <f>E45+E47+E49</f>
        <v>0</v>
      </c>
      <c r="F42" s="59">
        <f aca="true" t="shared" si="21" ref="F42:V42">F45+F47+F49</f>
        <v>1</v>
      </c>
      <c r="G42" s="59">
        <f t="shared" si="21"/>
        <v>0</v>
      </c>
      <c r="H42" s="59">
        <f t="shared" si="21"/>
        <v>2</v>
      </c>
      <c r="I42" s="59">
        <f t="shared" si="21"/>
        <v>0</v>
      </c>
      <c r="J42" s="59">
        <f t="shared" si="21"/>
        <v>0</v>
      </c>
      <c r="K42" s="59">
        <v>0</v>
      </c>
      <c r="L42" s="59">
        <f>L45+L47+L49</f>
        <v>2</v>
      </c>
      <c r="M42" s="59">
        <f t="shared" si="21"/>
        <v>2</v>
      </c>
      <c r="N42" s="59">
        <f t="shared" si="21"/>
        <v>2</v>
      </c>
      <c r="O42" s="59">
        <f t="shared" si="21"/>
        <v>1</v>
      </c>
      <c r="P42" s="59">
        <f t="shared" si="21"/>
        <v>2</v>
      </c>
      <c r="Q42" s="59">
        <f t="shared" si="21"/>
        <v>0</v>
      </c>
      <c r="R42" s="59">
        <f t="shared" si="21"/>
        <v>4</v>
      </c>
      <c r="S42" s="59">
        <f t="shared" si="21"/>
        <v>0</v>
      </c>
      <c r="T42" s="59">
        <f t="shared" si="21"/>
        <v>0</v>
      </c>
      <c r="U42" s="59">
        <f t="shared" si="21"/>
        <v>0</v>
      </c>
      <c r="V42" s="159">
        <f t="shared" si="21"/>
        <v>16</v>
      </c>
      <c r="W42" s="62"/>
      <c r="X42" s="126">
        <f>X45+X47+X49</f>
        <v>0</v>
      </c>
      <c r="Y42" s="126">
        <f aca="true" t="shared" si="22" ref="Y42:AU42">Y45+Y47+Y49</f>
        <v>0</v>
      </c>
      <c r="Z42" s="126">
        <f t="shared" si="22"/>
        <v>0</v>
      </c>
      <c r="AA42" s="126">
        <f t="shared" si="22"/>
        <v>0</v>
      </c>
      <c r="AB42" s="126">
        <f t="shared" si="22"/>
        <v>0</v>
      </c>
      <c r="AC42" s="126">
        <f t="shared" si="22"/>
        <v>0</v>
      </c>
      <c r="AD42" s="126">
        <f t="shared" si="22"/>
        <v>0</v>
      </c>
      <c r="AE42" s="126">
        <f t="shared" si="22"/>
        <v>0</v>
      </c>
      <c r="AF42" s="126">
        <f t="shared" si="22"/>
        <v>0</v>
      </c>
      <c r="AG42" s="126">
        <f t="shared" si="22"/>
        <v>0</v>
      </c>
      <c r="AH42" s="126">
        <f t="shared" si="22"/>
        <v>0</v>
      </c>
      <c r="AI42" s="126">
        <f t="shared" si="22"/>
        <v>0</v>
      </c>
      <c r="AJ42" s="126">
        <f t="shared" si="22"/>
        <v>0</v>
      </c>
      <c r="AK42" s="126">
        <f t="shared" si="22"/>
        <v>0</v>
      </c>
      <c r="AL42" s="126">
        <f t="shared" si="22"/>
        <v>0</v>
      </c>
      <c r="AM42" s="126">
        <f t="shared" si="22"/>
        <v>0</v>
      </c>
      <c r="AN42" s="126">
        <f t="shared" si="22"/>
        <v>0</v>
      </c>
      <c r="AO42" s="126">
        <f t="shared" si="22"/>
        <v>0</v>
      </c>
      <c r="AP42" s="126">
        <f t="shared" si="22"/>
        <v>0</v>
      </c>
      <c r="AQ42" s="126">
        <f t="shared" si="22"/>
        <v>0</v>
      </c>
      <c r="AR42" s="126">
        <f t="shared" si="22"/>
        <v>0</v>
      </c>
      <c r="AS42" s="126">
        <f t="shared" si="22"/>
        <v>0</v>
      </c>
      <c r="AT42" s="126">
        <f t="shared" si="22"/>
        <v>0</v>
      </c>
      <c r="AU42" s="126">
        <f t="shared" si="22"/>
        <v>0</v>
      </c>
      <c r="AV42" s="298">
        <f>AV45+AV47+AV49</f>
        <v>0</v>
      </c>
      <c r="AW42" s="74">
        <f t="shared" si="2"/>
        <v>0</v>
      </c>
      <c r="AX42" s="129">
        <f t="shared" si="5"/>
        <v>16</v>
      </c>
      <c r="AY42" s="177"/>
      <c r="AZ42" s="177"/>
      <c r="BA42" s="177"/>
      <c r="BB42" s="177"/>
      <c r="BC42" s="177"/>
      <c r="BD42" s="177"/>
      <c r="BE42" s="131"/>
      <c r="BF42" s="176"/>
    </row>
    <row r="43" spans="1:58" ht="18" customHeight="1" hidden="1" thickBot="1" thickTop="1">
      <c r="A43" s="537"/>
      <c r="B43" s="546" t="s">
        <v>71</v>
      </c>
      <c r="C43" s="552" t="s">
        <v>199</v>
      </c>
      <c r="D43" s="163" t="s">
        <v>18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118"/>
      <c r="P43" s="118"/>
      <c r="Q43" s="56"/>
      <c r="R43" s="56"/>
      <c r="S43" s="56"/>
      <c r="T43" s="118"/>
      <c r="U43" s="56"/>
      <c r="V43" s="148">
        <f t="shared" si="10"/>
        <v>0</v>
      </c>
      <c r="W43" s="62">
        <v>48</v>
      </c>
      <c r="X43" s="73"/>
      <c r="Y43" s="73"/>
      <c r="Z43" s="73"/>
      <c r="AA43" s="295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4"/>
      <c r="AM43" s="64"/>
      <c r="AN43" s="326"/>
      <c r="AO43" s="295"/>
      <c r="AP43" s="66"/>
      <c r="AQ43" s="66"/>
      <c r="AR43" s="328"/>
      <c r="AS43" s="328"/>
      <c r="AT43" s="66"/>
      <c r="AU43" s="66"/>
      <c r="AV43" s="74">
        <f>SUM(X43:AU43)</f>
        <v>0</v>
      </c>
      <c r="AW43" s="74">
        <f>V43+AV43</f>
        <v>0</v>
      </c>
      <c r="AX43" s="129">
        <f>AW43+V43</f>
        <v>0</v>
      </c>
      <c r="AY43" s="177"/>
      <c r="AZ43" s="177"/>
      <c r="BA43" s="177"/>
      <c r="BB43" s="177"/>
      <c r="BC43" s="177"/>
      <c r="BD43" s="177"/>
      <c r="BE43" s="129"/>
      <c r="BF43" s="176"/>
    </row>
    <row r="44" spans="1:58" ht="20.25" customHeight="1" thickBot="1" thickTop="1">
      <c r="A44" s="537"/>
      <c r="B44" s="547"/>
      <c r="C44" s="553"/>
      <c r="D44" s="163" t="s">
        <v>18</v>
      </c>
      <c r="E44" s="56">
        <v>6</v>
      </c>
      <c r="F44" s="56">
        <v>8</v>
      </c>
      <c r="G44" s="56">
        <v>6</v>
      </c>
      <c r="H44" s="56">
        <v>8</v>
      </c>
      <c r="I44" s="56">
        <v>8</v>
      </c>
      <c r="J44" s="56">
        <v>8</v>
      </c>
      <c r="K44" s="56"/>
      <c r="L44" s="56">
        <v>4</v>
      </c>
      <c r="M44" s="56">
        <v>4</v>
      </c>
      <c r="N44" s="56">
        <v>6</v>
      </c>
      <c r="O44" s="56">
        <v>12</v>
      </c>
      <c r="P44" s="56">
        <v>8</v>
      </c>
      <c r="Q44" s="56">
        <v>8</v>
      </c>
      <c r="R44" s="56">
        <v>10</v>
      </c>
      <c r="S44" s="56">
        <v>6</v>
      </c>
      <c r="T44" s="56">
        <v>6</v>
      </c>
      <c r="U44" s="56">
        <v>6</v>
      </c>
      <c r="V44" s="148">
        <f t="shared" si="10"/>
        <v>114</v>
      </c>
      <c r="W44" s="62"/>
      <c r="X44" s="171">
        <v>0</v>
      </c>
      <c r="Y44" s="171"/>
      <c r="Z44" s="171"/>
      <c r="AA44" s="295"/>
      <c r="AB44" s="291"/>
      <c r="AC44" s="291"/>
      <c r="AD44" s="321"/>
      <c r="AE44" s="173"/>
      <c r="AF44" s="173"/>
      <c r="AG44" s="173"/>
      <c r="AH44" s="173"/>
      <c r="AI44" s="173"/>
      <c r="AJ44" s="173"/>
      <c r="AK44" s="321"/>
      <c r="AL44" s="322"/>
      <c r="AM44" s="322"/>
      <c r="AN44" s="326"/>
      <c r="AO44" s="295"/>
      <c r="AP44" s="321"/>
      <c r="AQ44" s="321"/>
      <c r="AR44" s="328"/>
      <c r="AS44" s="328"/>
      <c r="AT44" s="321"/>
      <c r="AU44" s="321"/>
      <c r="AV44" s="378"/>
      <c r="AW44" s="74">
        <f aca="true" t="shared" si="23" ref="AW44:AW64">SUM(X44:AV44)</f>
        <v>0</v>
      </c>
      <c r="AX44" s="129">
        <f t="shared" si="5"/>
        <v>114</v>
      </c>
      <c r="AY44" s="177"/>
      <c r="AZ44" s="177"/>
      <c r="BA44" s="177"/>
      <c r="BB44" s="177"/>
      <c r="BC44" s="177"/>
      <c r="BD44" s="177"/>
      <c r="BE44" s="129"/>
      <c r="BF44" s="176"/>
    </row>
    <row r="45" spans="1:58" ht="18.75" customHeight="1" thickBot="1">
      <c r="A45" s="537"/>
      <c r="B45" s="547"/>
      <c r="C45" s="553"/>
      <c r="D45" s="158" t="s">
        <v>19</v>
      </c>
      <c r="E45" s="56">
        <v>0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148">
        <f t="shared" si="10"/>
        <v>0</v>
      </c>
      <c r="W45" s="62"/>
      <c r="X45" s="171">
        <v>0</v>
      </c>
      <c r="Y45" s="171"/>
      <c r="Z45" s="171"/>
      <c r="AA45" s="295"/>
      <c r="AB45" s="291"/>
      <c r="AC45" s="291"/>
      <c r="AD45" s="321"/>
      <c r="AE45" s="173"/>
      <c r="AF45" s="173"/>
      <c r="AG45" s="173"/>
      <c r="AH45" s="173"/>
      <c r="AI45" s="173"/>
      <c r="AJ45" s="173"/>
      <c r="AK45" s="173"/>
      <c r="AL45" s="322"/>
      <c r="AM45" s="322"/>
      <c r="AN45" s="326"/>
      <c r="AO45" s="295"/>
      <c r="AP45" s="321"/>
      <c r="AQ45" s="321"/>
      <c r="AR45" s="328"/>
      <c r="AS45" s="328"/>
      <c r="AT45" s="321"/>
      <c r="AU45" s="173"/>
      <c r="AV45" s="378"/>
      <c r="AW45" s="74">
        <f t="shared" si="23"/>
        <v>0</v>
      </c>
      <c r="AX45" s="129">
        <f t="shared" si="5"/>
        <v>0</v>
      </c>
      <c r="AY45" s="177"/>
      <c r="AZ45" s="177"/>
      <c r="BA45" s="177"/>
      <c r="BB45" s="177"/>
      <c r="BC45" s="177"/>
      <c r="BD45" s="177"/>
      <c r="BE45" s="129"/>
      <c r="BF45" s="176"/>
    </row>
    <row r="46" spans="1:58" ht="18.75" customHeight="1" thickBot="1">
      <c r="A46" s="537"/>
      <c r="B46" s="520" t="s">
        <v>200</v>
      </c>
      <c r="C46" s="520" t="s">
        <v>201</v>
      </c>
      <c r="D46" s="311" t="s">
        <v>187</v>
      </c>
      <c r="E46" s="56">
        <v>10</v>
      </c>
      <c r="F46" s="56">
        <v>8</v>
      </c>
      <c r="G46" s="56">
        <v>10</v>
      </c>
      <c r="H46" s="56">
        <v>6</v>
      </c>
      <c r="I46" s="56">
        <v>8</v>
      </c>
      <c r="J46" s="56">
        <v>8</v>
      </c>
      <c r="K46" s="56"/>
      <c r="L46" s="56">
        <v>10</v>
      </c>
      <c r="M46" s="56">
        <v>12</v>
      </c>
      <c r="N46" s="56">
        <v>6</v>
      </c>
      <c r="O46" s="56">
        <v>10</v>
      </c>
      <c r="P46" s="56">
        <v>11</v>
      </c>
      <c r="Q46" s="56">
        <v>10</v>
      </c>
      <c r="R46" s="56">
        <v>8</v>
      </c>
      <c r="S46" s="56">
        <v>8</v>
      </c>
      <c r="T46" s="56">
        <v>8</v>
      </c>
      <c r="U46" s="56">
        <v>8</v>
      </c>
      <c r="V46" s="148">
        <f t="shared" si="10"/>
        <v>141</v>
      </c>
      <c r="W46" s="62"/>
      <c r="X46" s="171">
        <v>0</v>
      </c>
      <c r="Y46" s="171"/>
      <c r="Z46" s="171"/>
      <c r="AA46" s="295"/>
      <c r="AB46" s="291"/>
      <c r="AC46" s="291"/>
      <c r="AD46" s="321"/>
      <c r="AE46" s="173"/>
      <c r="AF46" s="173"/>
      <c r="AG46" s="173"/>
      <c r="AH46" s="173"/>
      <c r="AI46" s="173"/>
      <c r="AJ46" s="173"/>
      <c r="AK46" s="173"/>
      <c r="AL46" s="322"/>
      <c r="AM46" s="322"/>
      <c r="AN46" s="326"/>
      <c r="AO46" s="295"/>
      <c r="AP46" s="321"/>
      <c r="AQ46" s="321"/>
      <c r="AR46" s="328"/>
      <c r="AS46" s="328"/>
      <c r="AT46" s="321"/>
      <c r="AU46" s="173"/>
      <c r="AV46" s="378"/>
      <c r="AW46" s="74">
        <f t="shared" si="23"/>
        <v>0</v>
      </c>
      <c r="AX46" s="129">
        <f t="shared" si="5"/>
        <v>141</v>
      </c>
      <c r="AY46" s="177"/>
      <c r="AZ46" s="177"/>
      <c r="BA46" s="177"/>
      <c r="BB46" s="177"/>
      <c r="BC46" s="177"/>
      <c r="BD46" s="177"/>
      <c r="BE46" s="129"/>
      <c r="BF46" s="176"/>
    </row>
    <row r="47" spans="1:58" ht="18.75" customHeight="1" thickBot="1">
      <c r="A47" s="537"/>
      <c r="B47" s="521"/>
      <c r="C47" s="521"/>
      <c r="D47" s="311" t="s">
        <v>141</v>
      </c>
      <c r="E47" s="56">
        <v>0</v>
      </c>
      <c r="F47" s="56"/>
      <c r="G47" s="56"/>
      <c r="H47" s="56"/>
      <c r="I47" s="56"/>
      <c r="J47" s="56"/>
      <c r="K47" s="56"/>
      <c r="L47" s="56"/>
      <c r="M47" s="56"/>
      <c r="N47" s="320"/>
      <c r="O47" s="320"/>
      <c r="P47" s="56"/>
      <c r="Q47" s="56"/>
      <c r="R47" s="56"/>
      <c r="S47" s="56"/>
      <c r="T47" s="56"/>
      <c r="U47" s="56"/>
      <c r="V47" s="148">
        <f t="shared" si="10"/>
        <v>0</v>
      </c>
      <c r="W47" s="62"/>
      <c r="X47" s="171">
        <v>0</v>
      </c>
      <c r="Y47" s="171"/>
      <c r="Z47" s="171"/>
      <c r="AA47" s="295"/>
      <c r="AB47" s="291"/>
      <c r="AC47" s="291"/>
      <c r="AD47" s="321"/>
      <c r="AE47" s="321"/>
      <c r="AF47" s="173"/>
      <c r="AG47" s="173"/>
      <c r="AH47" s="173"/>
      <c r="AI47" s="173"/>
      <c r="AJ47" s="173"/>
      <c r="AK47" s="173"/>
      <c r="AL47" s="322"/>
      <c r="AM47" s="322"/>
      <c r="AN47" s="326"/>
      <c r="AO47" s="295"/>
      <c r="AP47" s="321"/>
      <c r="AQ47" s="321"/>
      <c r="AR47" s="328"/>
      <c r="AS47" s="328"/>
      <c r="AT47" s="321"/>
      <c r="AU47" s="173"/>
      <c r="AV47" s="378"/>
      <c r="AW47" s="74">
        <f t="shared" si="23"/>
        <v>0</v>
      </c>
      <c r="AX47" s="129">
        <f t="shared" si="5"/>
        <v>0</v>
      </c>
      <c r="AY47" s="177"/>
      <c r="AZ47" s="177"/>
      <c r="BA47" s="177"/>
      <c r="BB47" s="177"/>
      <c r="BC47" s="177"/>
      <c r="BD47" s="177"/>
      <c r="BE47" s="129"/>
      <c r="BF47" s="176"/>
    </row>
    <row r="48" spans="1:58" ht="18.75" customHeight="1" thickBot="1">
      <c r="A48" s="537"/>
      <c r="B48" s="520" t="s">
        <v>202</v>
      </c>
      <c r="C48" s="524" t="s">
        <v>203</v>
      </c>
      <c r="D48" s="310" t="s">
        <v>187</v>
      </c>
      <c r="E48" s="56">
        <v>4</v>
      </c>
      <c r="F48" s="56">
        <v>4</v>
      </c>
      <c r="G48" s="56">
        <v>4</v>
      </c>
      <c r="H48" s="56">
        <v>4</v>
      </c>
      <c r="I48" s="56">
        <v>4</v>
      </c>
      <c r="J48" s="56">
        <v>4</v>
      </c>
      <c r="K48" s="56"/>
      <c r="L48" s="56">
        <v>4</v>
      </c>
      <c r="M48" s="56">
        <v>4</v>
      </c>
      <c r="N48" s="56">
        <v>2</v>
      </c>
      <c r="O48" s="56">
        <v>6</v>
      </c>
      <c r="P48" s="56">
        <v>4</v>
      </c>
      <c r="Q48" s="56">
        <v>4</v>
      </c>
      <c r="R48" s="56">
        <v>4</v>
      </c>
      <c r="S48" s="56">
        <v>4</v>
      </c>
      <c r="T48" s="56">
        <v>4</v>
      </c>
      <c r="U48" s="56">
        <v>4</v>
      </c>
      <c r="V48" s="148">
        <f t="shared" si="10"/>
        <v>64</v>
      </c>
      <c r="W48" s="62"/>
      <c r="X48" s="171">
        <v>2</v>
      </c>
      <c r="Y48" s="171">
        <v>2</v>
      </c>
      <c r="Z48" s="171">
        <v>4</v>
      </c>
      <c r="AA48" s="295"/>
      <c r="AB48" s="291"/>
      <c r="AC48" s="291"/>
      <c r="AD48" s="321">
        <v>4</v>
      </c>
      <c r="AE48" s="173">
        <v>4</v>
      </c>
      <c r="AF48" s="173">
        <v>2</v>
      </c>
      <c r="AG48" s="173">
        <v>2</v>
      </c>
      <c r="AH48" s="173">
        <v>2</v>
      </c>
      <c r="AI48" s="173">
        <v>2</v>
      </c>
      <c r="AJ48" s="173">
        <v>2</v>
      </c>
      <c r="AK48" s="173">
        <v>2</v>
      </c>
      <c r="AL48" s="322">
        <v>4</v>
      </c>
      <c r="AM48" s="322">
        <v>2</v>
      </c>
      <c r="AN48" s="326"/>
      <c r="AO48" s="295"/>
      <c r="AP48" s="321">
        <v>2</v>
      </c>
      <c r="AQ48" s="321">
        <v>2</v>
      </c>
      <c r="AR48" s="328"/>
      <c r="AS48" s="328"/>
      <c r="AT48" s="321">
        <v>4</v>
      </c>
      <c r="AU48" s="173">
        <v>4</v>
      </c>
      <c r="AV48" s="378">
        <v>2</v>
      </c>
      <c r="AW48" s="74">
        <f t="shared" si="23"/>
        <v>48</v>
      </c>
      <c r="AX48" s="129">
        <f t="shared" si="5"/>
        <v>112</v>
      </c>
      <c r="AY48" s="177"/>
      <c r="AZ48" s="177"/>
      <c r="BA48" s="177"/>
      <c r="BB48" s="177"/>
      <c r="BC48" s="177"/>
      <c r="BD48" s="177"/>
      <c r="BE48" s="129"/>
      <c r="BF48" s="176"/>
    </row>
    <row r="49" spans="1:58" ht="18.75" customHeight="1" thickBot="1">
      <c r="A49" s="537"/>
      <c r="B49" s="521"/>
      <c r="C49" s="521"/>
      <c r="D49" s="311" t="s">
        <v>141</v>
      </c>
      <c r="E49" s="56"/>
      <c r="F49" s="56">
        <v>1</v>
      </c>
      <c r="G49" s="56"/>
      <c r="H49" s="56">
        <v>2</v>
      </c>
      <c r="I49" s="56"/>
      <c r="J49" s="56"/>
      <c r="K49" s="56"/>
      <c r="L49" s="56">
        <v>2</v>
      </c>
      <c r="M49" s="56">
        <v>2</v>
      </c>
      <c r="N49" s="56">
        <v>2</v>
      </c>
      <c r="O49" s="56">
        <v>1</v>
      </c>
      <c r="P49" s="56">
        <v>2</v>
      </c>
      <c r="Q49" s="56"/>
      <c r="R49" s="56">
        <v>4</v>
      </c>
      <c r="S49" s="56"/>
      <c r="T49" s="56"/>
      <c r="U49" s="56"/>
      <c r="V49" s="148">
        <f t="shared" si="10"/>
        <v>16</v>
      </c>
      <c r="W49" s="62"/>
      <c r="X49" s="171">
        <v>0</v>
      </c>
      <c r="Y49" s="171"/>
      <c r="Z49" s="171"/>
      <c r="AA49" s="295"/>
      <c r="AB49" s="291"/>
      <c r="AC49" s="291"/>
      <c r="AD49" s="321"/>
      <c r="AE49" s="173"/>
      <c r="AF49" s="173"/>
      <c r="AG49" s="173"/>
      <c r="AH49" s="173"/>
      <c r="AI49" s="173"/>
      <c r="AJ49" s="173"/>
      <c r="AK49" s="173"/>
      <c r="AL49" s="322"/>
      <c r="AM49" s="322"/>
      <c r="AN49" s="326"/>
      <c r="AO49" s="295"/>
      <c r="AP49" s="321"/>
      <c r="AQ49" s="321"/>
      <c r="AR49" s="328"/>
      <c r="AS49" s="328"/>
      <c r="AT49" s="321"/>
      <c r="AU49" s="173"/>
      <c r="AV49" s="378"/>
      <c r="AW49" s="74">
        <f t="shared" si="23"/>
        <v>0</v>
      </c>
      <c r="AX49" s="129">
        <f t="shared" si="5"/>
        <v>16</v>
      </c>
      <c r="AY49" s="177"/>
      <c r="AZ49" s="177"/>
      <c r="BA49" s="177"/>
      <c r="BB49" s="177"/>
      <c r="BC49" s="177"/>
      <c r="BD49" s="177"/>
      <c r="BE49" s="129"/>
      <c r="BF49" s="176"/>
    </row>
    <row r="50" spans="1:58" ht="21" customHeight="1" thickBot="1">
      <c r="A50" s="537"/>
      <c r="B50" s="165" t="s">
        <v>42</v>
      </c>
      <c r="C50" s="152" t="s">
        <v>29</v>
      </c>
      <c r="D50" s="37"/>
      <c r="E50" s="24">
        <v>0</v>
      </c>
      <c r="F50" s="24"/>
      <c r="G50" s="24"/>
      <c r="H50" s="24"/>
      <c r="I50" s="24"/>
      <c r="J50" s="24"/>
      <c r="K50" s="24">
        <v>36</v>
      </c>
      <c r="L50" s="24"/>
      <c r="M50" s="24"/>
      <c r="N50" s="24"/>
      <c r="O50" s="64"/>
      <c r="P50" s="64"/>
      <c r="Q50" s="24"/>
      <c r="R50" s="24"/>
      <c r="S50" s="24"/>
      <c r="T50" s="64"/>
      <c r="U50" s="24"/>
      <c r="V50" s="148">
        <f t="shared" si="10"/>
        <v>36</v>
      </c>
      <c r="W50" s="62"/>
      <c r="X50" s="73">
        <v>0</v>
      </c>
      <c r="Y50" s="73"/>
      <c r="Z50" s="73"/>
      <c r="AA50" s="295">
        <v>36</v>
      </c>
      <c r="AB50" s="291"/>
      <c r="AC50" s="291"/>
      <c r="AD50" s="66"/>
      <c r="AE50" s="66"/>
      <c r="AF50" s="66"/>
      <c r="AG50" s="66"/>
      <c r="AH50" s="66"/>
      <c r="AI50" s="66"/>
      <c r="AJ50" s="66"/>
      <c r="AK50" s="66"/>
      <c r="AL50" s="64"/>
      <c r="AM50" s="64"/>
      <c r="AN50" s="326"/>
      <c r="AO50" s="295"/>
      <c r="AP50" s="66"/>
      <c r="AQ50" s="66"/>
      <c r="AR50" s="328"/>
      <c r="AS50" s="328"/>
      <c r="AT50" s="66"/>
      <c r="AU50" s="66"/>
      <c r="AV50" s="379"/>
      <c r="AW50" s="74">
        <f t="shared" si="23"/>
        <v>36</v>
      </c>
      <c r="AX50" s="129">
        <f t="shared" si="5"/>
        <v>72</v>
      </c>
      <c r="AY50" s="177"/>
      <c r="AZ50" s="177"/>
      <c r="BA50" s="177"/>
      <c r="BB50" s="177"/>
      <c r="BC50" s="177"/>
      <c r="BD50" s="177"/>
      <c r="BE50" s="129"/>
      <c r="BF50" s="176"/>
    </row>
    <row r="51" spans="1:58" ht="19.5" customHeight="1" thickBot="1" thickTop="1">
      <c r="A51" s="537"/>
      <c r="B51" s="54" t="s">
        <v>43</v>
      </c>
      <c r="C51" s="151" t="s">
        <v>44</v>
      </c>
      <c r="D51" s="37"/>
      <c r="E51" s="24"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64"/>
      <c r="P51" s="64"/>
      <c r="Q51" s="24"/>
      <c r="R51" s="24"/>
      <c r="S51" s="24"/>
      <c r="T51" s="64"/>
      <c r="U51" s="24"/>
      <c r="V51" s="148">
        <f t="shared" si="10"/>
        <v>0</v>
      </c>
      <c r="W51" s="62"/>
      <c r="X51" s="73">
        <v>0</v>
      </c>
      <c r="Y51" s="73"/>
      <c r="Z51" s="73"/>
      <c r="AA51" s="295"/>
      <c r="AB51" s="291">
        <v>36</v>
      </c>
      <c r="AC51" s="291">
        <v>36</v>
      </c>
      <c r="AD51" s="66"/>
      <c r="AE51" s="66"/>
      <c r="AF51" s="66"/>
      <c r="AG51" s="66"/>
      <c r="AH51" s="66"/>
      <c r="AI51" s="66"/>
      <c r="AJ51" s="66"/>
      <c r="AK51" s="66"/>
      <c r="AL51" s="64"/>
      <c r="AM51" s="64"/>
      <c r="AN51" s="326"/>
      <c r="AO51" s="295"/>
      <c r="AP51" s="66"/>
      <c r="AQ51" s="66"/>
      <c r="AR51" s="328"/>
      <c r="AS51" s="328"/>
      <c r="AT51" s="66"/>
      <c r="AU51" s="66"/>
      <c r="AV51" s="379"/>
      <c r="AW51" s="74">
        <f t="shared" si="23"/>
        <v>72</v>
      </c>
      <c r="AX51" s="129">
        <f t="shared" si="5"/>
        <v>72</v>
      </c>
      <c r="AY51" s="177"/>
      <c r="AZ51" s="177"/>
      <c r="BA51" s="177"/>
      <c r="BB51" s="177"/>
      <c r="BC51" s="177"/>
      <c r="BD51" s="177"/>
      <c r="BE51" s="129"/>
      <c r="BF51" s="176"/>
    </row>
    <row r="52" spans="1:58" ht="19.5" customHeight="1" thickBot="1" thickTop="1">
      <c r="A52" s="537"/>
      <c r="B52" s="146" t="s">
        <v>204</v>
      </c>
      <c r="C52" s="314" t="s">
        <v>164</v>
      </c>
      <c r="D52" s="37"/>
      <c r="E52" s="24"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64"/>
      <c r="P52" s="64"/>
      <c r="Q52" s="24"/>
      <c r="R52" s="24"/>
      <c r="S52" s="24"/>
      <c r="T52" s="64"/>
      <c r="U52" s="24"/>
      <c r="V52" s="148">
        <f t="shared" si="10"/>
        <v>0</v>
      </c>
      <c r="W52" s="62"/>
      <c r="X52" s="73">
        <v>0</v>
      </c>
      <c r="Y52" s="73"/>
      <c r="Z52" s="73"/>
      <c r="AA52" s="295"/>
      <c r="AB52" s="291"/>
      <c r="AC52" s="291"/>
      <c r="AD52" s="66"/>
      <c r="AE52" s="66"/>
      <c r="AF52" s="66"/>
      <c r="AG52" s="66"/>
      <c r="AH52" s="66"/>
      <c r="AI52" s="66"/>
      <c r="AJ52" s="66"/>
      <c r="AK52" s="66"/>
      <c r="AL52" s="64"/>
      <c r="AM52" s="64"/>
      <c r="AN52" s="266"/>
      <c r="AO52" s="295"/>
      <c r="AP52" s="66"/>
      <c r="AQ52" s="66"/>
      <c r="AR52" s="328"/>
      <c r="AS52" s="328"/>
      <c r="AT52" s="66">
        <v>4</v>
      </c>
      <c r="AU52" s="66">
        <v>4</v>
      </c>
      <c r="AV52" s="64">
        <v>4</v>
      </c>
      <c r="AW52" s="74">
        <f t="shared" si="23"/>
        <v>12</v>
      </c>
      <c r="AX52" s="129">
        <f t="shared" si="5"/>
        <v>12</v>
      </c>
      <c r="AY52" s="177"/>
      <c r="AZ52" s="177"/>
      <c r="BA52" s="177"/>
      <c r="BB52" s="177"/>
      <c r="BC52" s="177"/>
      <c r="BD52" s="177"/>
      <c r="BE52" s="129"/>
      <c r="BF52" s="176"/>
    </row>
    <row r="53" spans="1:58" ht="18" customHeight="1" thickBot="1" thickTop="1">
      <c r="A53" s="537"/>
      <c r="B53" s="514" t="s">
        <v>45</v>
      </c>
      <c r="C53" s="516" t="s">
        <v>205</v>
      </c>
      <c r="D53" s="156" t="s">
        <v>18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148">
        <f t="shared" si="10"/>
        <v>0</v>
      </c>
      <c r="W53" s="62"/>
      <c r="X53" s="172">
        <f>X55+X57+X59+X60+X61</f>
        <v>10</v>
      </c>
      <c r="Y53" s="172">
        <f aca="true" t="shared" si="24" ref="Y53:AU53">Y55+Y57+Y59+Y60+Y61</f>
        <v>12</v>
      </c>
      <c r="Z53" s="172">
        <f t="shared" si="24"/>
        <v>10</v>
      </c>
      <c r="AA53" s="172">
        <f t="shared" si="24"/>
        <v>0</v>
      </c>
      <c r="AB53" s="172">
        <f t="shared" si="24"/>
        <v>0</v>
      </c>
      <c r="AC53" s="172">
        <f t="shared" si="24"/>
        <v>0</v>
      </c>
      <c r="AD53" s="172">
        <f t="shared" si="24"/>
        <v>14</v>
      </c>
      <c r="AE53" s="172">
        <f t="shared" si="24"/>
        <v>14</v>
      </c>
      <c r="AF53" s="172">
        <f t="shared" si="24"/>
        <v>12</v>
      </c>
      <c r="AG53" s="172">
        <f t="shared" si="24"/>
        <v>14</v>
      </c>
      <c r="AH53" s="172">
        <f t="shared" si="24"/>
        <v>12</v>
      </c>
      <c r="AI53" s="172">
        <f t="shared" si="24"/>
        <v>14</v>
      </c>
      <c r="AJ53" s="172">
        <f t="shared" si="24"/>
        <v>16</v>
      </c>
      <c r="AK53" s="172">
        <f t="shared" si="24"/>
        <v>16</v>
      </c>
      <c r="AL53" s="172">
        <f t="shared" si="24"/>
        <v>14</v>
      </c>
      <c r="AM53" s="172">
        <f t="shared" si="24"/>
        <v>16</v>
      </c>
      <c r="AN53" s="172">
        <f t="shared" si="24"/>
        <v>36</v>
      </c>
      <c r="AO53" s="172">
        <f t="shared" si="24"/>
        <v>36</v>
      </c>
      <c r="AP53" s="172">
        <f t="shared" si="24"/>
        <v>14</v>
      </c>
      <c r="AQ53" s="172">
        <f t="shared" si="24"/>
        <v>14</v>
      </c>
      <c r="AR53" s="172">
        <f t="shared" si="24"/>
        <v>36</v>
      </c>
      <c r="AS53" s="172">
        <f t="shared" si="24"/>
        <v>36</v>
      </c>
      <c r="AT53" s="172">
        <f t="shared" si="24"/>
        <v>20</v>
      </c>
      <c r="AU53" s="172">
        <f t="shared" si="24"/>
        <v>18</v>
      </c>
      <c r="AV53" s="377">
        <f>AV55+AV57+AV59+AV60+AV61</f>
        <v>16</v>
      </c>
      <c r="AW53" s="74">
        <f t="shared" si="23"/>
        <v>400</v>
      </c>
      <c r="AX53" s="129">
        <f t="shared" si="5"/>
        <v>400</v>
      </c>
      <c r="AY53" s="177"/>
      <c r="AZ53" s="177"/>
      <c r="BA53" s="177"/>
      <c r="BB53" s="177"/>
      <c r="BC53" s="177"/>
      <c r="BD53" s="177"/>
      <c r="BE53" s="129"/>
      <c r="BF53" s="176"/>
    </row>
    <row r="54" spans="1:58" ht="18" customHeight="1" thickBot="1">
      <c r="A54" s="537"/>
      <c r="B54" s="515"/>
      <c r="C54" s="517"/>
      <c r="D54" s="157" t="s">
        <v>19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148">
        <f t="shared" si="10"/>
        <v>0</v>
      </c>
      <c r="W54" s="62"/>
      <c r="X54" s="172">
        <f>X56+X58</f>
        <v>1</v>
      </c>
      <c r="Y54" s="172">
        <f aca="true" t="shared" si="25" ref="Y54:AU54">Y56+Y58</f>
        <v>0</v>
      </c>
      <c r="Z54" s="172">
        <f t="shared" si="25"/>
        <v>0</v>
      </c>
      <c r="AA54" s="172">
        <f t="shared" si="25"/>
        <v>0</v>
      </c>
      <c r="AB54" s="172">
        <f t="shared" si="25"/>
        <v>0</v>
      </c>
      <c r="AC54" s="172">
        <f t="shared" si="25"/>
        <v>0</v>
      </c>
      <c r="AD54" s="172">
        <f t="shared" si="25"/>
        <v>2</v>
      </c>
      <c r="AE54" s="172">
        <f t="shared" si="25"/>
        <v>0</v>
      </c>
      <c r="AF54" s="172">
        <f t="shared" si="25"/>
        <v>0</v>
      </c>
      <c r="AG54" s="172">
        <f t="shared" si="25"/>
        <v>1</v>
      </c>
      <c r="AH54" s="172">
        <f t="shared" si="25"/>
        <v>0</v>
      </c>
      <c r="AI54" s="172">
        <f t="shared" si="25"/>
        <v>1</v>
      </c>
      <c r="AJ54" s="172">
        <f t="shared" si="25"/>
        <v>0</v>
      </c>
      <c r="AK54" s="172">
        <f t="shared" si="25"/>
        <v>0</v>
      </c>
      <c r="AL54" s="172">
        <f t="shared" si="25"/>
        <v>1</v>
      </c>
      <c r="AM54" s="172">
        <f t="shared" si="25"/>
        <v>1</v>
      </c>
      <c r="AN54" s="172">
        <f t="shared" si="25"/>
        <v>0</v>
      </c>
      <c r="AO54" s="172">
        <f t="shared" si="25"/>
        <v>0</v>
      </c>
      <c r="AP54" s="172">
        <f t="shared" si="25"/>
        <v>1</v>
      </c>
      <c r="AQ54" s="172">
        <f t="shared" si="25"/>
        <v>0</v>
      </c>
      <c r="AR54" s="172">
        <f t="shared" si="25"/>
        <v>0</v>
      </c>
      <c r="AS54" s="172">
        <f t="shared" si="25"/>
        <v>0</v>
      </c>
      <c r="AT54" s="172">
        <f t="shared" si="25"/>
        <v>2</v>
      </c>
      <c r="AU54" s="172">
        <f t="shared" si="25"/>
        <v>1</v>
      </c>
      <c r="AV54" s="377">
        <f>AV56+AV58</f>
        <v>1</v>
      </c>
      <c r="AW54" s="74">
        <f t="shared" si="23"/>
        <v>12</v>
      </c>
      <c r="AX54" s="129">
        <f t="shared" si="5"/>
        <v>12</v>
      </c>
      <c r="AY54" s="177"/>
      <c r="AZ54" s="177"/>
      <c r="BA54" s="177"/>
      <c r="BB54" s="177"/>
      <c r="BC54" s="177"/>
      <c r="BD54" s="177"/>
      <c r="BE54" s="129"/>
      <c r="BF54" s="176"/>
    </row>
    <row r="55" spans="1:58" ht="18" customHeight="1" thickBot="1" thickTop="1">
      <c r="A55" s="537"/>
      <c r="B55" s="546" t="s">
        <v>46</v>
      </c>
      <c r="C55" s="549" t="s">
        <v>206</v>
      </c>
      <c r="D55" s="163" t="s">
        <v>18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148">
        <f t="shared" si="10"/>
        <v>0</v>
      </c>
      <c r="W55" s="292"/>
      <c r="X55" s="170">
        <v>8</v>
      </c>
      <c r="Y55" s="170">
        <v>10</v>
      </c>
      <c r="Z55" s="170">
        <v>8</v>
      </c>
      <c r="AA55" s="295"/>
      <c r="AB55" s="291"/>
      <c r="AC55" s="291"/>
      <c r="AD55" s="321">
        <v>10</v>
      </c>
      <c r="AE55" s="321">
        <v>10</v>
      </c>
      <c r="AF55" s="173">
        <v>10</v>
      </c>
      <c r="AG55" s="173">
        <v>10</v>
      </c>
      <c r="AH55" s="173">
        <v>10</v>
      </c>
      <c r="AI55" s="173">
        <v>12</v>
      </c>
      <c r="AJ55" s="173">
        <v>12</v>
      </c>
      <c r="AK55" s="173">
        <v>12</v>
      </c>
      <c r="AL55" s="321">
        <v>12</v>
      </c>
      <c r="AM55" s="321">
        <v>12</v>
      </c>
      <c r="AN55" s="326"/>
      <c r="AO55" s="295"/>
      <c r="AP55" s="321">
        <v>12</v>
      </c>
      <c r="AQ55" s="321">
        <v>12</v>
      </c>
      <c r="AR55" s="328"/>
      <c r="AS55" s="328"/>
      <c r="AT55" s="321">
        <v>12</v>
      </c>
      <c r="AU55" s="173">
        <v>12</v>
      </c>
      <c r="AV55" s="322">
        <v>10</v>
      </c>
      <c r="AW55" s="74">
        <f t="shared" si="23"/>
        <v>194</v>
      </c>
      <c r="AX55" s="129">
        <f t="shared" si="5"/>
        <v>194</v>
      </c>
      <c r="AY55" s="177"/>
      <c r="AZ55" s="177"/>
      <c r="BA55" s="177"/>
      <c r="BB55" s="177"/>
      <c r="BC55" s="177"/>
      <c r="BD55" s="177"/>
      <c r="BE55" s="129"/>
      <c r="BF55" s="176"/>
    </row>
    <row r="56" spans="1:58" ht="18" customHeight="1" thickBot="1">
      <c r="A56" s="537"/>
      <c r="B56" s="548"/>
      <c r="C56" s="550"/>
      <c r="D56" s="158" t="s">
        <v>19</v>
      </c>
      <c r="E56" s="68"/>
      <c r="F56" s="68"/>
      <c r="G56" s="68"/>
      <c r="H56" s="68"/>
      <c r="I56" s="68"/>
      <c r="J56" s="68"/>
      <c r="K56" s="68"/>
      <c r="L56" s="68"/>
      <c r="M56" s="56"/>
      <c r="N56" s="56"/>
      <c r="O56" s="56"/>
      <c r="P56" s="56"/>
      <c r="Q56" s="56"/>
      <c r="R56" s="56"/>
      <c r="S56" s="56"/>
      <c r="T56" s="56"/>
      <c r="U56" s="56"/>
      <c r="V56" s="148">
        <f t="shared" si="10"/>
        <v>0</v>
      </c>
      <c r="W56" s="292"/>
      <c r="X56" s="170">
        <v>0</v>
      </c>
      <c r="Y56" s="170"/>
      <c r="Z56" s="170"/>
      <c r="AA56" s="295"/>
      <c r="AB56" s="291"/>
      <c r="AC56" s="291"/>
      <c r="AD56" s="321"/>
      <c r="AE56" s="173"/>
      <c r="AF56" s="173"/>
      <c r="AG56" s="173"/>
      <c r="AH56" s="173"/>
      <c r="AI56" s="173"/>
      <c r="AJ56" s="173"/>
      <c r="AK56" s="173"/>
      <c r="AL56" s="321"/>
      <c r="AM56" s="321"/>
      <c r="AN56" s="326"/>
      <c r="AO56" s="295"/>
      <c r="AP56" s="321"/>
      <c r="AQ56" s="321"/>
      <c r="AR56" s="328"/>
      <c r="AS56" s="328"/>
      <c r="AT56" s="321"/>
      <c r="AU56" s="173"/>
      <c r="AV56" s="378"/>
      <c r="AW56" s="74">
        <f t="shared" si="23"/>
        <v>0</v>
      </c>
      <c r="AX56" s="129">
        <f t="shared" si="5"/>
        <v>0</v>
      </c>
      <c r="AY56" s="177"/>
      <c r="AZ56" s="177"/>
      <c r="BA56" s="177"/>
      <c r="BB56" s="177"/>
      <c r="BC56" s="177"/>
      <c r="BD56" s="177"/>
      <c r="BE56" s="129"/>
      <c r="BF56" s="176"/>
    </row>
    <row r="57" spans="1:58" ht="18" customHeight="1" thickBot="1">
      <c r="A57" s="537"/>
      <c r="B57" s="520" t="s">
        <v>207</v>
      </c>
      <c r="C57" s="551" t="s">
        <v>208</v>
      </c>
      <c r="D57" s="311" t="s">
        <v>187</v>
      </c>
      <c r="E57" s="68"/>
      <c r="F57" s="68"/>
      <c r="G57" s="68"/>
      <c r="H57" s="68"/>
      <c r="I57" s="68"/>
      <c r="J57" s="68"/>
      <c r="K57" s="68"/>
      <c r="L57" s="315"/>
      <c r="M57" s="56"/>
      <c r="N57" s="56"/>
      <c r="O57" s="56"/>
      <c r="P57" s="56"/>
      <c r="Q57" s="56"/>
      <c r="R57" s="56"/>
      <c r="S57" s="56"/>
      <c r="T57" s="56"/>
      <c r="U57" s="56"/>
      <c r="V57" s="148">
        <v>0</v>
      </c>
      <c r="W57" s="292"/>
      <c r="X57" s="170">
        <v>2</v>
      </c>
      <c r="Y57" s="170">
        <v>2</v>
      </c>
      <c r="Z57" s="170">
        <v>2</v>
      </c>
      <c r="AA57" s="295"/>
      <c r="AB57" s="291"/>
      <c r="AC57" s="291"/>
      <c r="AD57" s="321">
        <v>4</v>
      </c>
      <c r="AE57" s="173">
        <v>4</v>
      </c>
      <c r="AF57" s="173">
        <v>2</v>
      </c>
      <c r="AG57" s="173">
        <v>4</v>
      </c>
      <c r="AH57" s="173">
        <v>2</v>
      </c>
      <c r="AI57" s="173">
        <v>2</v>
      </c>
      <c r="AJ57" s="173">
        <v>4</v>
      </c>
      <c r="AK57" s="173">
        <v>4</v>
      </c>
      <c r="AL57" s="321">
        <v>2</v>
      </c>
      <c r="AM57" s="321">
        <v>4</v>
      </c>
      <c r="AN57" s="326"/>
      <c r="AO57" s="295"/>
      <c r="AP57" s="321">
        <v>2</v>
      </c>
      <c r="AQ57" s="321">
        <v>2</v>
      </c>
      <c r="AR57" s="328"/>
      <c r="AS57" s="328"/>
      <c r="AT57" s="321">
        <v>4</v>
      </c>
      <c r="AU57" s="173">
        <v>2</v>
      </c>
      <c r="AV57" s="322">
        <v>2</v>
      </c>
      <c r="AW57" s="74">
        <f t="shared" si="23"/>
        <v>50</v>
      </c>
      <c r="AX57" s="129">
        <f t="shared" si="5"/>
        <v>50</v>
      </c>
      <c r="AY57" s="177"/>
      <c r="AZ57" s="177"/>
      <c r="BA57" s="177"/>
      <c r="BB57" s="177"/>
      <c r="BC57" s="177"/>
      <c r="BD57" s="177"/>
      <c r="BE57" s="129"/>
      <c r="BF57" s="176"/>
    </row>
    <row r="58" spans="1:58" ht="18" customHeight="1" thickBot="1">
      <c r="A58" s="537"/>
      <c r="B58" s="521"/>
      <c r="C58" s="521"/>
      <c r="D58" s="311" t="s">
        <v>141</v>
      </c>
      <c r="E58" s="57"/>
      <c r="F58" s="57"/>
      <c r="G58" s="57"/>
      <c r="H58" s="57"/>
      <c r="I58" s="57"/>
      <c r="J58" s="57"/>
      <c r="K58" s="57"/>
      <c r="L58" s="315"/>
      <c r="M58" s="56"/>
      <c r="N58" s="56"/>
      <c r="O58" s="56"/>
      <c r="P58" s="56"/>
      <c r="Q58" s="56"/>
      <c r="R58" s="56"/>
      <c r="S58" s="56"/>
      <c r="T58" s="56"/>
      <c r="U58" s="56"/>
      <c r="V58" s="148">
        <v>0</v>
      </c>
      <c r="W58" s="292"/>
      <c r="X58" s="170">
        <v>1</v>
      </c>
      <c r="Y58" s="170"/>
      <c r="Z58" s="170"/>
      <c r="AA58" s="295"/>
      <c r="AB58" s="291"/>
      <c r="AC58" s="291"/>
      <c r="AD58" s="321">
        <v>2</v>
      </c>
      <c r="AE58" s="173"/>
      <c r="AF58" s="173"/>
      <c r="AG58" s="173">
        <v>1</v>
      </c>
      <c r="AH58" s="173"/>
      <c r="AI58" s="173">
        <v>1</v>
      </c>
      <c r="AJ58" s="173"/>
      <c r="AK58" s="173"/>
      <c r="AL58" s="321">
        <v>1</v>
      </c>
      <c r="AM58" s="321">
        <v>1</v>
      </c>
      <c r="AN58" s="326"/>
      <c r="AO58" s="295"/>
      <c r="AP58" s="321">
        <v>1</v>
      </c>
      <c r="AQ58" s="321"/>
      <c r="AR58" s="328"/>
      <c r="AS58" s="328"/>
      <c r="AT58" s="321">
        <v>2</v>
      </c>
      <c r="AU58" s="173">
        <v>1</v>
      </c>
      <c r="AV58" s="382">
        <v>1</v>
      </c>
      <c r="AW58" s="74">
        <f t="shared" si="23"/>
        <v>12</v>
      </c>
      <c r="AX58" s="129">
        <f t="shared" si="5"/>
        <v>12</v>
      </c>
      <c r="AY58" s="177"/>
      <c r="AZ58" s="177"/>
      <c r="BA58" s="177"/>
      <c r="BB58" s="177"/>
      <c r="BC58" s="177"/>
      <c r="BD58" s="177"/>
      <c r="BE58" s="129"/>
      <c r="BF58" s="176"/>
    </row>
    <row r="59" spans="1:58" ht="20.25" customHeight="1" thickBot="1">
      <c r="A59" s="537"/>
      <c r="B59" s="55" t="s">
        <v>47</v>
      </c>
      <c r="C59" s="145" t="s">
        <v>29</v>
      </c>
      <c r="D59" s="50"/>
      <c r="E59" s="52"/>
      <c r="F59" s="51"/>
      <c r="G59" s="51"/>
      <c r="H59" s="51"/>
      <c r="I59" s="51"/>
      <c r="J59" s="51"/>
      <c r="K59" s="67"/>
      <c r="L59" s="67"/>
      <c r="M59" s="24"/>
      <c r="N59" s="24"/>
      <c r="O59" s="64"/>
      <c r="P59" s="64"/>
      <c r="Q59" s="24"/>
      <c r="R59" s="24"/>
      <c r="S59" s="24"/>
      <c r="T59" s="64"/>
      <c r="U59" s="24"/>
      <c r="V59" s="148">
        <f t="shared" si="10"/>
        <v>0</v>
      </c>
      <c r="W59" s="62"/>
      <c r="X59" s="73">
        <v>0</v>
      </c>
      <c r="Y59" s="73"/>
      <c r="Z59" s="73"/>
      <c r="AA59" s="295"/>
      <c r="AB59" s="291"/>
      <c r="AC59" s="291"/>
      <c r="AD59" s="66"/>
      <c r="AE59" s="66"/>
      <c r="AF59" s="66"/>
      <c r="AG59" s="66"/>
      <c r="AH59" s="66"/>
      <c r="AI59" s="66"/>
      <c r="AJ59" s="66"/>
      <c r="AK59" s="66"/>
      <c r="AL59" s="64"/>
      <c r="AM59" s="64"/>
      <c r="AN59" s="326">
        <v>36</v>
      </c>
      <c r="AO59" s="295">
        <v>36</v>
      </c>
      <c r="AP59" s="66"/>
      <c r="AQ59" s="66"/>
      <c r="AR59" s="328"/>
      <c r="AS59" s="328"/>
      <c r="AT59" s="66"/>
      <c r="AU59" s="66"/>
      <c r="AV59" s="379"/>
      <c r="AW59" s="74">
        <f t="shared" si="23"/>
        <v>72</v>
      </c>
      <c r="AX59" s="129">
        <f t="shared" si="5"/>
        <v>72</v>
      </c>
      <c r="AY59" s="177"/>
      <c r="AZ59" s="177"/>
      <c r="BA59" s="177"/>
      <c r="BB59" s="177"/>
      <c r="BC59" s="177"/>
      <c r="BD59" s="177"/>
      <c r="BE59" s="129"/>
      <c r="BF59" s="176"/>
    </row>
    <row r="60" spans="1:58" ht="23.25" customHeight="1" thickBot="1" thickTop="1">
      <c r="A60" s="537"/>
      <c r="B60" s="54" t="s">
        <v>73</v>
      </c>
      <c r="C60" s="152" t="s">
        <v>72</v>
      </c>
      <c r="D60" s="12"/>
      <c r="E60" s="51"/>
      <c r="F60" s="51"/>
      <c r="G60" s="51"/>
      <c r="H60" s="51"/>
      <c r="I60" s="51"/>
      <c r="J60" s="51"/>
      <c r="K60" s="51"/>
      <c r="L60" s="64"/>
      <c r="M60" s="24"/>
      <c r="N60" s="24"/>
      <c r="O60" s="64"/>
      <c r="P60" s="64"/>
      <c r="Q60" s="24"/>
      <c r="R60" s="24"/>
      <c r="S60" s="24"/>
      <c r="T60" s="64"/>
      <c r="U60" s="24"/>
      <c r="V60" s="148">
        <f t="shared" si="10"/>
        <v>0</v>
      </c>
      <c r="W60" s="62"/>
      <c r="X60" s="73">
        <v>0</v>
      </c>
      <c r="Y60" s="73"/>
      <c r="Z60" s="73"/>
      <c r="AA60" s="295"/>
      <c r="AB60" s="291"/>
      <c r="AC60" s="291"/>
      <c r="AD60" s="66"/>
      <c r="AE60" s="66"/>
      <c r="AF60" s="66"/>
      <c r="AG60" s="66"/>
      <c r="AH60" s="66"/>
      <c r="AI60" s="66"/>
      <c r="AJ60" s="66"/>
      <c r="AK60" s="66"/>
      <c r="AL60" s="64"/>
      <c r="AM60" s="64"/>
      <c r="AN60" s="326"/>
      <c r="AO60" s="295"/>
      <c r="AP60" s="66"/>
      <c r="AQ60" s="66"/>
      <c r="AR60" s="328">
        <v>36</v>
      </c>
      <c r="AS60" s="328">
        <v>36</v>
      </c>
      <c r="AT60" s="66"/>
      <c r="AU60" s="66"/>
      <c r="AV60" s="379"/>
      <c r="AW60" s="74">
        <f t="shared" si="23"/>
        <v>72</v>
      </c>
      <c r="AX60" s="129">
        <f>AW60+V60</f>
        <v>72</v>
      </c>
      <c r="AY60" s="177"/>
      <c r="AZ60" s="177"/>
      <c r="BA60" s="177"/>
      <c r="BB60" s="177"/>
      <c r="BC60" s="177"/>
      <c r="BD60" s="177"/>
      <c r="BE60" s="129"/>
      <c r="BF60" s="176"/>
    </row>
    <row r="61" spans="1:58" ht="23.25" customHeight="1" thickBot="1">
      <c r="A61" s="537"/>
      <c r="B61" s="312" t="s">
        <v>209</v>
      </c>
      <c r="C61" s="313" t="s">
        <v>210</v>
      </c>
      <c r="D61" s="12"/>
      <c r="E61" s="24"/>
      <c r="F61" s="24"/>
      <c r="G61" s="24"/>
      <c r="H61" s="24"/>
      <c r="I61" s="24"/>
      <c r="J61" s="24"/>
      <c r="K61" s="24"/>
      <c r="L61" s="64"/>
      <c r="M61" s="24"/>
      <c r="N61" s="24"/>
      <c r="O61" s="64"/>
      <c r="P61" s="64"/>
      <c r="Q61" s="24"/>
      <c r="R61" s="24"/>
      <c r="S61" s="24"/>
      <c r="T61" s="64"/>
      <c r="U61" s="24"/>
      <c r="V61" s="148">
        <v>0</v>
      </c>
      <c r="W61" s="62"/>
      <c r="X61" s="73">
        <v>0</v>
      </c>
      <c r="Y61" s="73"/>
      <c r="Z61" s="73"/>
      <c r="AA61" s="295"/>
      <c r="AB61" s="291"/>
      <c r="AC61" s="291"/>
      <c r="AD61" s="66"/>
      <c r="AE61" s="66"/>
      <c r="AF61" s="66"/>
      <c r="AG61" s="66"/>
      <c r="AH61" s="66"/>
      <c r="AI61" s="66"/>
      <c r="AJ61" s="66"/>
      <c r="AK61" s="66"/>
      <c r="AL61" s="64"/>
      <c r="AM61" s="64"/>
      <c r="AN61" s="266"/>
      <c r="AO61" s="295"/>
      <c r="AP61" s="66"/>
      <c r="AQ61" s="66"/>
      <c r="AR61" s="328"/>
      <c r="AS61" s="328"/>
      <c r="AT61" s="66">
        <v>4</v>
      </c>
      <c r="AU61" s="66">
        <v>4</v>
      </c>
      <c r="AV61" s="64">
        <v>4</v>
      </c>
      <c r="AW61" s="74">
        <f t="shared" si="23"/>
        <v>12</v>
      </c>
      <c r="AX61" s="129">
        <f t="shared" si="5"/>
        <v>12</v>
      </c>
      <c r="AY61" s="177"/>
      <c r="AZ61" s="177"/>
      <c r="BA61" s="177"/>
      <c r="BB61" s="177"/>
      <c r="BC61" s="177"/>
      <c r="BD61" s="177"/>
      <c r="BE61" s="129"/>
      <c r="BF61" s="176"/>
    </row>
    <row r="62" spans="1:58" ht="18" customHeight="1" thickBot="1">
      <c r="A62" s="537"/>
      <c r="B62" s="543" t="s">
        <v>35</v>
      </c>
      <c r="C62" s="491"/>
      <c r="D62" s="492"/>
      <c r="E62" s="23">
        <f>E39+E27+E17</f>
        <v>34</v>
      </c>
      <c r="F62" s="23">
        <f aca="true" t="shared" si="26" ref="F62:V62">F39+F27+F17</f>
        <v>32</v>
      </c>
      <c r="G62" s="23">
        <f t="shared" si="26"/>
        <v>34</v>
      </c>
      <c r="H62" s="23">
        <f t="shared" si="26"/>
        <v>32</v>
      </c>
      <c r="I62" s="23">
        <f t="shared" si="26"/>
        <v>32</v>
      </c>
      <c r="J62" s="23">
        <f t="shared" si="26"/>
        <v>34</v>
      </c>
      <c r="K62" s="23">
        <f t="shared" si="26"/>
        <v>36</v>
      </c>
      <c r="L62" s="23">
        <f t="shared" si="26"/>
        <v>32</v>
      </c>
      <c r="M62" s="23">
        <f t="shared" si="26"/>
        <v>32</v>
      </c>
      <c r="N62" s="23">
        <f t="shared" si="26"/>
        <v>32</v>
      </c>
      <c r="O62" s="23">
        <f t="shared" si="26"/>
        <v>32</v>
      </c>
      <c r="P62" s="23">
        <f t="shared" si="26"/>
        <v>31</v>
      </c>
      <c r="Q62" s="23">
        <f t="shared" si="26"/>
        <v>34</v>
      </c>
      <c r="R62" s="23">
        <f t="shared" si="26"/>
        <v>32</v>
      </c>
      <c r="S62" s="23">
        <f t="shared" si="26"/>
        <v>33</v>
      </c>
      <c r="T62" s="23">
        <f t="shared" si="26"/>
        <v>32</v>
      </c>
      <c r="U62" s="23">
        <f t="shared" si="26"/>
        <v>33</v>
      </c>
      <c r="V62" s="159">
        <f t="shared" si="26"/>
        <v>557</v>
      </c>
      <c r="W62" s="62"/>
      <c r="X62" s="175">
        <f>X17+X27+X39</f>
        <v>32</v>
      </c>
      <c r="Y62" s="175">
        <f aca="true" t="shared" si="27" ref="Y62:AV62">Y17+Y27+Y39</f>
        <v>32</v>
      </c>
      <c r="Z62" s="175">
        <f t="shared" si="27"/>
        <v>32</v>
      </c>
      <c r="AA62" s="175">
        <f t="shared" si="27"/>
        <v>36</v>
      </c>
      <c r="AB62" s="175">
        <f t="shared" si="27"/>
        <v>36</v>
      </c>
      <c r="AC62" s="175">
        <f t="shared" si="27"/>
        <v>36</v>
      </c>
      <c r="AD62" s="175">
        <f t="shared" si="27"/>
        <v>32</v>
      </c>
      <c r="AE62" s="175">
        <f t="shared" si="27"/>
        <v>32</v>
      </c>
      <c r="AF62" s="175">
        <f t="shared" si="27"/>
        <v>32</v>
      </c>
      <c r="AG62" s="175">
        <f t="shared" si="27"/>
        <v>32</v>
      </c>
      <c r="AH62" s="175">
        <f t="shared" si="27"/>
        <v>32</v>
      </c>
      <c r="AI62" s="175">
        <f t="shared" si="27"/>
        <v>32</v>
      </c>
      <c r="AJ62" s="175">
        <f t="shared" si="27"/>
        <v>32</v>
      </c>
      <c r="AK62" s="175">
        <f t="shared" si="27"/>
        <v>32</v>
      </c>
      <c r="AL62" s="175">
        <f t="shared" si="27"/>
        <v>32</v>
      </c>
      <c r="AM62" s="175">
        <f t="shared" si="27"/>
        <v>32</v>
      </c>
      <c r="AN62" s="175">
        <f t="shared" si="27"/>
        <v>36</v>
      </c>
      <c r="AO62" s="175">
        <f t="shared" si="27"/>
        <v>36</v>
      </c>
      <c r="AP62" s="175">
        <f t="shared" si="27"/>
        <v>32</v>
      </c>
      <c r="AQ62" s="175">
        <f t="shared" si="27"/>
        <v>32</v>
      </c>
      <c r="AR62" s="175">
        <f t="shared" si="27"/>
        <v>36</v>
      </c>
      <c r="AS62" s="175">
        <f t="shared" si="27"/>
        <v>36</v>
      </c>
      <c r="AT62" s="175">
        <f t="shared" si="27"/>
        <v>32</v>
      </c>
      <c r="AU62" s="175">
        <f t="shared" si="27"/>
        <v>32</v>
      </c>
      <c r="AV62" s="175">
        <f t="shared" si="27"/>
        <v>32</v>
      </c>
      <c r="AW62" s="74">
        <f t="shared" si="23"/>
        <v>828</v>
      </c>
      <c r="AX62" s="129">
        <f t="shared" si="5"/>
        <v>1385</v>
      </c>
      <c r="AY62" s="179"/>
      <c r="AZ62" s="179"/>
      <c r="BA62" s="179"/>
      <c r="BB62" s="179"/>
      <c r="BC62" s="179"/>
      <c r="BD62" s="179"/>
      <c r="BE62" s="176"/>
      <c r="BF62" s="180"/>
    </row>
    <row r="63" spans="1:58" ht="22.5" customHeight="1" thickBot="1">
      <c r="A63" s="537"/>
      <c r="B63" s="450" t="s">
        <v>20</v>
      </c>
      <c r="C63" s="451"/>
      <c r="D63" s="452"/>
      <c r="E63" s="23">
        <f>E18+E28+E40</f>
        <v>2</v>
      </c>
      <c r="F63" s="23">
        <f aca="true" t="shared" si="28" ref="F63:V63">F18+F28+F40</f>
        <v>4</v>
      </c>
      <c r="G63" s="23">
        <f t="shared" si="28"/>
        <v>2</v>
      </c>
      <c r="H63" s="23">
        <f t="shared" si="28"/>
        <v>4</v>
      </c>
      <c r="I63" s="23">
        <f t="shared" si="28"/>
        <v>4</v>
      </c>
      <c r="J63" s="23">
        <f t="shared" si="28"/>
        <v>2</v>
      </c>
      <c r="K63" s="23">
        <f t="shared" si="28"/>
        <v>0</v>
      </c>
      <c r="L63" s="23">
        <f t="shared" si="28"/>
        <v>4</v>
      </c>
      <c r="M63" s="23">
        <f t="shared" si="28"/>
        <v>4</v>
      </c>
      <c r="N63" s="23">
        <f t="shared" si="28"/>
        <v>4</v>
      </c>
      <c r="O63" s="23">
        <f t="shared" si="28"/>
        <v>4</v>
      </c>
      <c r="P63" s="23">
        <f t="shared" si="28"/>
        <v>5</v>
      </c>
      <c r="Q63" s="23">
        <f t="shared" si="28"/>
        <v>2</v>
      </c>
      <c r="R63" s="23">
        <f t="shared" si="28"/>
        <v>4</v>
      </c>
      <c r="S63" s="23">
        <f t="shared" si="28"/>
        <v>3</v>
      </c>
      <c r="T63" s="23">
        <f t="shared" si="28"/>
        <v>4</v>
      </c>
      <c r="U63" s="23">
        <f t="shared" si="28"/>
        <v>3</v>
      </c>
      <c r="V63" s="159">
        <f t="shared" si="28"/>
        <v>55</v>
      </c>
      <c r="W63" s="62"/>
      <c r="X63" s="175">
        <f>X18+X28+X40</f>
        <v>4</v>
      </c>
      <c r="Y63" s="175">
        <f aca="true" t="shared" si="29" ref="Y63:AU63">Y18+Y28+Y40</f>
        <v>4</v>
      </c>
      <c r="Z63" s="175">
        <f t="shared" si="29"/>
        <v>4</v>
      </c>
      <c r="AA63" s="175">
        <f t="shared" si="29"/>
        <v>0</v>
      </c>
      <c r="AB63" s="175">
        <f t="shared" si="29"/>
        <v>0</v>
      </c>
      <c r="AC63" s="175">
        <f t="shared" si="29"/>
        <v>0</v>
      </c>
      <c r="AD63" s="175">
        <f t="shared" si="29"/>
        <v>4</v>
      </c>
      <c r="AE63" s="175">
        <f t="shared" si="29"/>
        <v>4</v>
      </c>
      <c r="AF63" s="175">
        <f t="shared" si="29"/>
        <v>4</v>
      </c>
      <c r="AG63" s="175">
        <f t="shared" si="29"/>
        <v>4</v>
      </c>
      <c r="AH63" s="175">
        <f t="shared" si="29"/>
        <v>4</v>
      </c>
      <c r="AI63" s="175">
        <f t="shared" si="29"/>
        <v>4</v>
      </c>
      <c r="AJ63" s="175">
        <f t="shared" si="29"/>
        <v>4</v>
      </c>
      <c r="AK63" s="175">
        <f t="shared" si="29"/>
        <v>4</v>
      </c>
      <c r="AL63" s="175">
        <f t="shared" si="29"/>
        <v>4</v>
      </c>
      <c r="AM63" s="175">
        <f t="shared" si="29"/>
        <v>4</v>
      </c>
      <c r="AN63" s="175">
        <f t="shared" si="29"/>
        <v>0</v>
      </c>
      <c r="AO63" s="175">
        <f t="shared" si="29"/>
        <v>0</v>
      </c>
      <c r="AP63" s="175">
        <f t="shared" si="29"/>
        <v>4</v>
      </c>
      <c r="AQ63" s="175">
        <f t="shared" si="29"/>
        <v>4</v>
      </c>
      <c r="AR63" s="175">
        <f t="shared" si="29"/>
        <v>0</v>
      </c>
      <c r="AS63" s="175">
        <f t="shared" si="29"/>
        <v>0</v>
      </c>
      <c r="AT63" s="175">
        <f t="shared" si="29"/>
        <v>6</v>
      </c>
      <c r="AU63" s="175">
        <f t="shared" si="29"/>
        <v>4</v>
      </c>
      <c r="AV63" s="380">
        <f>AV40+AV28+AV18</f>
        <v>2</v>
      </c>
      <c r="AW63" s="74">
        <f t="shared" si="23"/>
        <v>72</v>
      </c>
      <c r="AX63" s="129">
        <f t="shared" si="5"/>
        <v>127</v>
      </c>
      <c r="AY63" s="179"/>
      <c r="AZ63" s="179"/>
      <c r="BA63" s="179"/>
      <c r="BB63" s="179"/>
      <c r="BC63" s="179"/>
      <c r="BD63" s="179"/>
      <c r="BE63" s="176"/>
      <c r="BF63" s="180"/>
    </row>
    <row r="64" spans="1:58" ht="18" customHeight="1" thickBot="1">
      <c r="A64" s="538"/>
      <c r="B64" s="488" t="s">
        <v>21</v>
      </c>
      <c r="C64" s="489"/>
      <c r="D64" s="490"/>
      <c r="E64" s="23">
        <f>E62+E63</f>
        <v>36</v>
      </c>
      <c r="F64" s="23">
        <f aca="true" t="shared" si="30" ref="F64:V64">F62+F63</f>
        <v>36</v>
      </c>
      <c r="G64" s="23">
        <f t="shared" si="30"/>
        <v>36</v>
      </c>
      <c r="H64" s="23">
        <f t="shared" si="30"/>
        <v>36</v>
      </c>
      <c r="I64" s="23">
        <f t="shared" si="30"/>
        <v>36</v>
      </c>
      <c r="J64" s="23">
        <f t="shared" si="30"/>
        <v>36</v>
      </c>
      <c r="K64" s="23">
        <f t="shared" si="30"/>
        <v>36</v>
      </c>
      <c r="L64" s="23">
        <f t="shared" si="30"/>
        <v>36</v>
      </c>
      <c r="M64" s="23">
        <f t="shared" si="30"/>
        <v>36</v>
      </c>
      <c r="N64" s="23">
        <f t="shared" si="30"/>
        <v>36</v>
      </c>
      <c r="O64" s="23">
        <f t="shared" si="30"/>
        <v>36</v>
      </c>
      <c r="P64" s="23">
        <f t="shared" si="30"/>
        <v>36</v>
      </c>
      <c r="Q64" s="23">
        <f t="shared" si="30"/>
        <v>36</v>
      </c>
      <c r="R64" s="23">
        <f t="shared" si="30"/>
        <v>36</v>
      </c>
      <c r="S64" s="23">
        <f t="shared" si="30"/>
        <v>36</v>
      </c>
      <c r="T64" s="23">
        <f t="shared" si="30"/>
        <v>36</v>
      </c>
      <c r="U64" s="23">
        <f t="shared" si="30"/>
        <v>36</v>
      </c>
      <c r="V64" s="159">
        <f t="shared" si="30"/>
        <v>612</v>
      </c>
      <c r="W64" s="62"/>
      <c r="X64" s="174">
        <f>X62+X63</f>
        <v>36</v>
      </c>
      <c r="Y64" s="174">
        <f aca="true" t="shared" si="31" ref="Y64:AU64">Y62+Y63</f>
        <v>36</v>
      </c>
      <c r="Z64" s="174">
        <f t="shared" si="31"/>
        <v>36</v>
      </c>
      <c r="AA64" s="174">
        <f t="shared" si="31"/>
        <v>36</v>
      </c>
      <c r="AB64" s="174">
        <f t="shared" si="31"/>
        <v>36</v>
      </c>
      <c r="AC64" s="174">
        <f t="shared" si="31"/>
        <v>36</v>
      </c>
      <c r="AD64" s="174">
        <f t="shared" si="31"/>
        <v>36</v>
      </c>
      <c r="AE64" s="174">
        <f t="shared" si="31"/>
        <v>36</v>
      </c>
      <c r="AF64" s="174">
        <f t="shared" si="31"/>
        <v>36</v>
      </c>
      <c r="AG64" s="174">
        <f t="shared" si="31"/>
        <v>36</v>
      </c>
      <c r="AH64" s="174">
        <f t="shared" si="31"/>
        <v>36</v>
      </c>
      <c r="AI64" s="174">
        <f t="shared" si="31"/>
        <v>36</v>
      </c>
      <c r="AJ64" s="174">
        <f t="shared" si="31"/>
        <v>36</v>
      </c>
      <c r="AK64" s="174">
        <f t="shared" si="31"/>
        <v>36</v>
      </c>
      <c r="AL64" s="174">
        <f t="shared" si="31"/>
        <v>36</v>
      </c>
      <c r="AM64" s="174">
        <f t="shared" si="31"/>
        <v>36</v>
      </c>
      <c r="AN64" s="174">
        <f t="shared" si="31"/>
        <v>36</v>
      </c>
      <c r="AO64" s="174">
        <f t="shared" si="31"/>
        <v>36</v>
      </c>
      <c r="AP64" s="174">
        <f t="shared" si="31"/>
        <v>36</v>
      </c>
      <c r="AQ64" s="174">
        <f t="shared" si="31"/>
        <v>36</v>
      </c>
      <c r="AR64" s="174">
        <f t="shared" si="31"/>
        <v>36</v>
      </c>
      <c r="AS64" s="174">
        <f t="shared" si="31"/>
        <v>36</v>
      </c>
      <c r="AT64" s="174">
        <f t="shared" si="31"/>
        <v>38</v>
      </c>
      <c r="AU64" s="174">
        <f t="shared" si="31"/>
        <v>36</v>
      </c>
      <c r="AV64" s="381">
        <f>AV62+AV63</f>
        <v>34</v>
      </c>
      <c r="AW64" s="74">
        <f t="shared" si="23"/>
        <v>900</v>
      </c>
      <c r="AX64" s="129">
        <f t="shared" si="5"/>
        <v>1512</v>
      </c>
      <c r="AY64" s="177"/>
      <c r="AZ64" s="177"/>
      <c r="BA64" s="177"/>
      <c r="BB64" s="177"/>
      <c r="BC64" s="177"/>
      <c r="BD64" s="177"/>
      <c r="BE64" s="129"/>
      <c r="BF64" s="176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</sheetData>
  <sheetProtection/>
  <mergeCells count="70">
    <mergeCell ref="AB10:AD10"/>
    <mergeCell ref="AF10:AH10"/>
    <mergeCell ref="AJ10:AL10"/>
    <mergeCell ref="AN10:AQ10"/>
    <mergeCell ref="C27:C28"/>
    <mergeCell ref="B63:D63"/>
    <mergeCell ref="B21:B22"/>
    <mergeCell ref="C21:C22"/>
    <mergeCell ref="B23:B24"/>
    <mergeCell ref="C23:C24"/>
    <mergeCell ref="B64:D64"/>
    <mergeCell ref="B55:B56"/>
    <mergeCell ref="C55:C56"/>
    <mergeCell ref="B35:B36"/>
    <mergeCell ref="C35:C36"/>
    <mergeCell ref="B41:B42"/>
    <mergeCell ref="B39:B40"/>
    <mergeCell ref="B37:B38"/>
    <mergeCell ref="C57:C58"/>
    <mergeCell ref="C43:C45"/>
    <mergeCell ref="C25:C26"/>
    <mergeCell ref="B25:B26"/>
    <mergeCell ref="B33:B34"/>
    <mergeCell ref="C33:C34"/>
    <mergeCell ref="B27:B28"/>
    <mergeCell ref="C19:C20"/>
    <mergeCell ref="A15:A64"/>
    <mergeCell ref="B15:B16"/>
    <mergeCell ref="C15:C16"/>
    <mergeCell ref="B17:B18"/>
    <mergeCell ref="C17:C18"/>
    <mergeCell ref="B19:B20"/>
    <mergeCell ref="B62:D62"/>
    <mergeCell ref="C41:C42"/>
    <mergeCell ref="B43:B45"/>
    <mergeCell ref="B57:B58"/>
    <mergeCell ref="BB10:BE10"/>
    <mergeCell ref="E11:BE11"/>
    <mergeCell ref="E13:BE13"/>
    <mergeCell ref="O10:Q10"/>
    <mergeCell ref="AX10:AZ10"/>
    <mergeCell ref="AS10:AU10"/>
    <mergeCell ref="F10:H10"/>
    <mergeCell ref="J10:M10"/>
    <mergeCell ref="S10:U10"/>
    <mergeCell ref="Y10:Z10"/>
    <mergeCell ref="AP1:AZ1"/>
    <mergeCell ref="AP4:BE4"/>
    <mergeCell ref="I5:AJ5"/>
    <mergeCell ref="A6:BF6"/>
    <mergeCell ref="B7:BD7"/>
    <mergeCell ref="C8:AN8"/>
    <mergeCell ref="AO8:BA8"/>
    <mergeCell ref="A10:A14"/>
    <mergeCell ref="B10:B14"/>
    <mergeCell ref="C48:C49"/>
    <mergeCell ref="X9:AD9"/>
    <mergeCell ref="C29:C30"/>
    <mergeCell ref="B29:B30"/>
    <mergeCell ref="B31:B32"/>
    <mergeCell ref="C31:C32"/>
    <mergeCell ref="C10:C14"/>
    <mergeCell ref="D10:D14"/>
    <mergeCell ref="B53:B54"/>
    <mergeCell ref="C53:C54"/>
    <mergeCell ref="C37:C38"/>
    <mergeCell ref="C46:C47"/>
    <mergeCell ref="B46:B47"/>
    <mergeCell ref="B48:B49"/>
    <mergeCell ref="C39:C40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59"/>
  <sheetViews>
    <sheetView zoomScale="66" zoomScaleNormal="66" zoomScalePageLayoutView="0" workbookViewId="0" topLeftCell="A7">
      <selection activeCell="B7" sqref="B7:BD7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5.14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9.710937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11.7109375" style="0" customWidth="1"/>
    <col min="49" max="49" width="13.2812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419" t="s">
        <v>31</v>
      </c>
      <c r="AQ1" s="419"/>
      <c r="AR1" s="419"/>
      <c r="AS1" s="419"/>
      <c r="AT1" s="419"/>
      <c r="AU1" s="419"/>
      <c r="AV1" s="419"/>
      <c r="AW1" s="419"/>
      <c r="AX1" s="419"/>
      <c r="AY1" s="419"/>
      <c r="AZ1" s="419"/>
    </row>
    <row r="2" spans="1:58" ht="15">
      <c r="A2" s="1"/>
      <c r="B2" s="1"/>
      <c r="C2" s="1"/>
      <c r="D2" s="1"/>
      <c r="AP2" s="18" t="s">
        <v>67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113"/>
      <c r="B3" s="113"/>
      <c r="C3" s="113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98" t="s">
        <v>37</v>
      </c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</row>
    <row r="4" spans="1:58" ht="18.75">
      <c r="A4" s="113"/>
      <c r="B4" s="113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567" t="s">
        <v>262</v>
      </c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114"/>
    </row>
    <row r="5" spans="1:58" ht="18.75">
      <c r="A5" s="113"/>
      <c r="B5" s="113"/>
      <c r="C5" s="113"/>
      <c r="D5" s="113"/>
      <c r="E5" s="114"/>
      <c r="F5" s="114"/>
      <c r="G5" s="114"/>
      <c r="H5" s="114"/>
      <c r="I5" s="527" t="s">
        <v>32</v>
      </c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98"/>
      <c r="AL5" s="98"/>
      <c r="AM5" s="98"/>
      <c r="AN5" s="98"/>
      <c r="AO5" s="114"/>
      <c r="AP5" s="99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14"/>
    </row>
    <row r="6" spans="1:58" ht="18.75">
      <c r="A6" s="528" t="s">
        <v>36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8"/>
      <c r="AF6" s="528"/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</row>
    <row r="7" spans="1:58" ht="18.75">
      <c r="A7" s="113"/>
      <c r="B7" s="529" t="s">
        <v>142</v>
      </c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29"/>
      <c r="AN7" s="529"/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114"/>
      <c r="BF7" s="114"/>
    </row>
    <row r="8" spans="1:58" ht="19.5" thickBot="1">
      <c r="A8" s="113"/>
      <c r="B8" s="43"/>
      <c r="C8" s="529" t="s">
        <v>143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 t="s">
        <v>33</v>
      </c>
      <c r="AP8" s="529"/>
      <c r="AQ8" s="529"/>
      <c r="AR8" s="529"/>
      <c r="AS8" s="529"/>
      <c r="AT8" s="529"/>
      <c r="AU8" s="529"/>
      <c r="AV8" s="529"/>
      <c r="AW8" s="529"/>
      <c r="AX8" s="529"/>
      <c r="AY8" s="529"/>
      <c r="AZ8" s="529"/>
      <c r="BA8" s="529"/>
      <c r="BB8" s="43"/>
      <c r="BC8" s="43"/>
      <c r="BD8" s="43"/>
      <c r="BE8" s="114"/>
      <c r="BF8" s="114"/>
    </row>
    <row r="9" spans="1:58" ht="19.5" thickBot="1">
      <c r="A9" s="113"/>
      <c r="B9" s="102" t="s">
        <v>82</v>
      </c>
      <c r="C9" s="102"/>
      <c r="D9" s="102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43"/>
      <c r="W9" s="43"/>
      <c r="X9" s="462" t="s">
        <v>90</v>
      </c>
      <c r="Y9" s="463"/>
      <c r="Z9" s="463"/>
      <c r="AA9" s="463"/>
      <c r="AB9" s="463"/>
      <c r="AC9" s="463"/>
      <c r="AD9" s="464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114"/>
      <c r="BF9" s="114"/>
    </row>
    <row r="10" spans="1:58" ht="138" customHeight="1" thickBot="1">
      <c r="A10" s="561" t="s">
        <v>0</v>
      </c>
      <c r="B10" s="561" t="s">
        <v>1</v>
      </c>
      <c r="C10" s="561" t="s">
        <v>2</v>
      </c>
      <c r="D10" s="561" t="s">
        <v>3</v>
      </c>
      <c r="E10" s="103" t="s">
        <v>245</v>
      </c>
      <c r="F10" s="564" t="s">
        <v>4</v>
      </c>
      <c r="G10" s="565"/>
      <c r="H10" s="566"/>
      <c r="I10" s="104" t="s">
        <v>246</v>
      </c>
      <c r="J10" s="564" t="s">
        <v>5</v>
      </c>
      <c r="K10" s="565"/>
      <c r="L10" s="565"/>
      <c r="M10" s="566"/>
      <c r="N10" s="104" t="s">
        <v>247</v>
      </c>
      <c r="O10" s="564" t="s">
        <v>6</v>
      </c>
      <c r="P10" s="565"/>
      <c r="Q10" s="565"/>
      <c r="R10" s="105" t="s">
        <v>248</v>
      </c>
      <c r="S10" s="564" t="s">
        <v>7</v>
      </c>
      <c r="T10" s="565"/>
      <c r="U10" s="565"/>
      <c r="V10" s="256" t="s">
        <v>249</v>
      </c>
      <c r="W10" s="105" t="s">
        <v>250</v>
      </c>
      <c r="X10" s="106" t="s">
        <v>251</v>
      </c>
      <c r="Y10" s="564" t="s">
        <v>8</v>
      </c>
      <c r="Z10" s="565"/>
      <c r="AA10" s="206" t="s">
        <v>252</v>
      </c>
      <c r="AB10" s="564" t="s">
        <v>9</v>
      </c>
      <c r="AC10" s="565"/>
      <c r="AD10" s="565"/>
      <c r="AE10" s="329" t="s">
        <v>253</v>
      </c>
      <c r="AF10" s="580" t="s">
        <v>254</v>
      </c>
      <c r="AG10" s="581"/>
      <c r="AH10" s="581"/>
      <c r="AI10" s="329" t="s">
        <v>255</v>
      </c>
      <c r="AJ10" s="564" t="s">
        <v>11</v>
      </c>
      <c r="AK10" s="565"/>
      <c r="AL10" s="565"/>
      <c r="AM10" s="566"/>
      <c r="AN10" s="205" t="s">
        <v>256</v>
      </c>
      <c r="AO10" s="564" t="s">
        <v>12</v>
      </c>
      <c r="AP10" s="565"/>
      <c r="AQ10" s="565"/>
      <c r="AR10" s="329" t="s">
        <v>257</v>
      </c>
      <c r="AS10" s="562" t="s">
        <v>258</v>
      </c>
      <c r="AT10" s="563"/>
      <c r="AU10" s="563"/>
      <c r="AV10" s="330" t="s">
        <v>259</v>
      </c>
      <c r="AW10" s="564" t="s">
        <v>14</v>
      </c>
      <c r="AX10" s="565"/>
      <c r="AY10" s="565"/>
      <c r="AZ10" s="566"/>
      <c r="BA10" s="112" t="s">
        <v>260</v>
      </c>
      <c r="BB10" s="564" t="s">
        <v>15</v>
      </c>
      <c r="BC10" s="565"/>
      <c r="BD10" s="565"/>
      <c r="BE10" s="582"/>
      <c r="BF10" s="115" t="s">
        <v>34</v>
      </c>
    </row>
    <row r="11" spans="1:58" ht="19.5" thickBot="1">
      <c r="A11" s="561"/>
      <c r="B11" s="561"/>
      <c r="C11" s="561"/>
      <c r="D11" s="561"/>
      <c r="E11" s="578" t="s">
        <v>16</v>
      </c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578"/>
      <c r="BC11" s="578"/>
      <c r="BD11" s="578"/>
      <c r="BE11" s="578"/>
      <c r="BF11" s="116"/>
    </row>
    <row r="12" spans="1:58" ht="21" thickBot="1">
      <c r="A12" s="561"/>
      <c r="B12" s="561"/>
      <c r="C12" s="561"/>
      <c r="D12" s="561"/>
      <c r="E12" s="107">
        <v>35</v>
      </c>
      <c r="F12" s="108">
        <v>36</v>
      </c>
      <c r="G12" s="108">
        <v>37</v>
      </c>
      <c r="H12" s="108">
        <v>38</v>
      </c>
      <c r="I12" s="108">
        <v>39</v>
      </c>
      <c r="J12" s="108">
        <v>40</v>
      </c>
      <c r="K12" s="108">
        <v>41</v>
      </c>
      <c r="L12" s="109">
        <v>42</v>
      </c>
      <c r="M12" s="109">
        <v>43</v>
      </c>
      <c r="N12" s="111">
        <v>44</v>
      </c>
      <c r="O12" s="109">
        <v>45</v>
      </c>
      <c r="P12" s="109">
        <v>46</v>
      </c>
      <c r="Q12" s="109">
        <v>47</v>
      </c>
      <c r="R12" s="109">
        <v>48</v>
      </c>
      <c r="S12" s="109">
        <v>49</v>
      </c>
      <c r="T12" s="109">
        <v>50</v>
      </c>
      <c r="U12" s="109">
        <v>51</v>
      </c>
      <c r="V12" s="109">
        <v>52</v>
      </c>
      <c r="W12" s="110">
        <v>53</v>
      </c>
      <c r="X12" s="109">
        <v>1</v>
      </c>
      <c r="Y12" s="109">
        <v>2</v>
      </c>
      <c r="Z12" s="109">
        <v>3</v>
      </c>
      <c r="AA12" s="109">
        <v>4</v>
      </c>
      <c r="AB12" s="109">
        <v>5</v>
      </c>
      <c r="AC12" s="109">
        <v>6</v>
      </c>
      <c r="AD12" s="109">
        <v>7</v>
      </c>
      <c r="AE12" s="109">
        <v>8</v>
      </c>
      <c r="AF12" s="109">
        <v>9</v>
      </c>
      <c r="AG12" s="109">
        <v>10</v>
      </c>
      <c r="AH12" s="109">
        <v>11</v>
      </c>
      <c r="AI12" s="108">
        <v>12</v>
      </c>
      <c r="AJ12" s="108">
        <v>13</v>
      </c>
      <c r="AK12" s="108">
        <v>14</v>
      </c>
      <c r="AL12" s="108">
        <v>15</v>
      </c>
      <c r="AM12" s="109">
        <v>16</v>
      </c>
      <c r="AN12" s="108">
        <v>17</v>
      </c>
      <c r="AO12" s="108">
        <v>18</v>
      </c>
      <c r="AP12" s="108">
        <v>19</v>
      </c>
      <c r="AQ12" s="108">
        <v>20</v>
      </c>
      <c r="AR12" s="108">
        <v>21</v>
      </c>
      <c r="AS12" s="108">
        <v>22</v>
      </c>
      <c r="AT12" s="108">
        <v>23</v>
      </c>
      <c r="AU12" s="108">
        <v>24</v>
      </c>
      <c r="AV12" s="108">
        <v>25</v>
      </c>
      <c r="AW12" s="108">
        <v>26</v>
      </c>
      <c r="AX12" s="108">
        <v>27</v>
      </c>
      <c r="AY12" s="108">
        <v>28</v>
      </c>
      <c r="AZ12" s="111">
        <v>29</v>
      </c>
      <c r="BA12" s="108">
        <v>30</v>
      </c>
      <c r="BB12" s="108">
        <v>31</v>
      </c>
      <c r="BC12" s="108">
        <v>32</v>
      </c>
      <c r="BD12" s="108">
        <v>33</v>
      </c>
      <c r="BE12" s="108">
        <v>34</v>
      </c>
      <c r="BF12" s="117"/>
    </row>
    <row r="13" spans="1:58" ht="19.5" thickBot="1">
      <c r="A13" s="561"/>
      <c r="B13" s="561"/>
      <c r="C13" s="561"/>
      <c r="D13" s="561"/>
      <c r="E13" s="579" t="s">
        <v>17</v>
      </c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117"/>
    </row>
    <row r="14" spans="1:58" ht="21" thickBot="1">
      <c r="A14" s="561"/>
      <c r="B14" s="561"/>
      <c r="C14" s="561"/>
      <c r="D14" s="561"/>
      <c r="E14" s="184">
        <v>1</v>
      </c>
      <c r="F14" s="184">
        <v>2</v>
      </c>
      <c r="G14" s="184">
        <v>3</v>
      </c>
      <c r="H14" s="184">
        <v>4</v>
      </c>
      <c r="I14" s="184">
        <v>5</v>
      </c>
      <c r="J14" s="184">
        <v>6</v>
      </c>
      <c r="K14" s="184">
        <v>7</v>
      </c>
      <c r="L14" s="185">
        <v>8</v>
      </c>
      <c r="M14" s="185">
        <v>9</v>
      </c>
      <c r="N14" s="185">
        <v>10</v>
      </c>
      <c r="O14" s="185">
        <v>11</v>
      </c>
      <c r="P14" s="185">
        <v>12</v>
      </c>
      <c r="Q14" s="186">
        <v>13</v>
      </c>
      <c r="R14" s="185">
        <v>14</v>
      </c>
      <c r="S14" s="185">
        <v>15</v>
      </c>
      <c r="T14" s="185">
        <v>16</v>
      </c>
      <c r="U14" s="185">
        <v>17</v>
      </c>
      <c r="V14" s="185">
        <v>18</v>
      </c>
      <c r="W14" s="185">
        <v>19</v>
      </c>
      <c r="X14" s="186">
        <v>20</v>
      </c>
      <c r="Y14" s="185">
        <v>21</v>
      </c>
      <c r="Z14" s="185">
        <v>22</v>
      </c>
      <c r="AA14" s="185">
        <v>23</v>
      </c>
      <c r="AB14" s="185">
        <v>24</v>
      </c>
      <c r="AC14" s="185">
        <v>25</v>
      </c>
      <c r="AD14" s="185">
        <v>26</v>
      </c>
      <c r="AE14" s="185">
        <v>27</v>
      </c>
      <c r="AF14" s="185">
        <v>28</v>
      </c>
      <c r="AG14" s="185">
        <v>29</v>
      </c>
      <c r="AH14" s="185">
        <v>30</v>
      </c>
      <c r="AI14" s="185">
        <v>31</v>
      </c>
      <c r="AJ14" s="185">
        <v>32</v>
      </c>
      <c r="AK14" s="185">
        <v>33</v>
      </c>
      <c r="AL14" s="185">
        <v>34</v>
      </c>
      <c r="AM14" s="185">
        <v>35</v>
      </c>
      <c r="AN14" s="185">
        <v>36</v>
      </c>
      <c r="AO14" s="187">
        <v>37</v>
      </c>
      <c r="AP14" s="188">
        <v>38</v>
      </c>
      <c r="AQ14" s="188">
        <v>39</v>
      </c>
      <c r="AR14" s="188">
        <v>40</v>
      </c>
      <c r="AS14" s="188">
        <v>41</v>
      </c>
      <c r="AT14" s="188">
        <v>42</v>
      </c>
      <c r="AU14" s="189">
        <v>43</v>
      </c>
      <c r="AV14" s="190">
        <v>44</v>
      </c>
      <c r="AW14" s="191">
        <v>45</v>
      </c>
      <c r="AX14" s="191">
        <v>46</v>
      </c>
      <c r="AY14" s="191">
        <v>47</v>
      </c>
      <c r="AZ14" s="184">
        <v>48</v>
      </c>
      <c r="BA14" s="184">
        <v>49</v>
      </c>
      <c r="BB14" s="184">
        <v>50</v>
      </c>
      <c r="BC14" s="184">
        <v>51</v>
      </c>
      <c r="BD14" s="192">
        <v>52</v>
      </c>
      <c r="BE14" s="193">
        <v>53</v>
      </c>
      <c r="BF14" s="194"/>
    </row>
    <row r="15" spans="1:58" ht="19.5" thickBot="1">
      <c r="A15" s="569" t="s">
        <v>74</v>
      </c>
      <c r="B15" s="539" t="s">
        <v>52</v>
      </c>
      <c r="C15" s="541" t="s">
        <v>53</v>
      </c>
      <c r="D15" s="181" t="s">
        <v>18</v>
      </c>
      <c r="E15" s="195">
        <f>E17+E23+E33</f>
        <v>32</v>
      </c>
      <c r="F15" s="195">
        <f aca="true" t="shared" si="0" ref="F15:T15">F17+F23+F33</f>
        <v>32</v>
      </c>
      <c r="G15" s="195">
        <f t="shared" si="0"/>
        <v>32</v>
      </c>
      <c r="H15" s="195">
        <f t="shared" si="0"/>
        <v>32</v>
      </c>
      <c r="I15" s="195">
        <f t="shared" si="0"/>
        <v>32</v>
      </c>
      <c r="J15" s="195">
        <f t="shared" si="0"/>
        <v>36</v>
      </c>
      <c r="K15" s="195">
        <f t="shared" si="0"/>
        <v>36</v>
      </c>
      <c r="L15" s="195">
        <f t="shared" si="0"/>
        <v>32</v>
      </c>
      <c r="M15" s="195">
        <f t="shared" si="0"/>
        <v>32</v>
      </c>
      <c r="N15" s="195">
        <f t="shared" si="0"/>
        <v>32</v>
      </c>
      <c r="O15" s="195">
        <f t="shared" si="0"/>
        <v>32</v>
      </c>
      <c r="P15" s="195">
        <f t="shared" si="0"/>
        <v>32</v>
      </c>
      <c r="Q15" s="195">
        <f t="shared" si="0"/>
        <v>32</v>
      </c>
      <c r="R15" s="195">
        <f t="shared" si="0"/>
        <v>32</v>
      </c>
      <c r="S15" s="195">
        <f t="shared" si="0"/>
        <v>32</v>
      </c>
      <c r="T15" s="383">
        <f t="shared" si="0"/>
        <v>32</v>
      </c>
      <c r="U15" s="383">
        <f>U17+U23+U33</f>
        <v>32</v>
      </c>
      <c r="V15" s="197">
        <f aca="true" t="shared" si="1" ref="V15:V52">SUM(E15:U15)</f>
        <v>552</v>
      </c>
      <c r="W15" s="197"/>
      <c r="X15" s="195">
        <f>X17+X23+X33</f>
        <v>30</v>
      </c>
      <c r="Y15" s="195">
        <f aca="true" t="shared" si="2" ref="Y15:AJ15">Y17+Y23+Y33</f>
        <v>30</v>
      </c>
      <c r="Z15" s="195">
        <f t="shared" si="2"/>
        <v>30</v>
      </c>
      <c r="AA15" s="195">
        <f t="shared" si="2"/>
        <v>30</v>
      </c>
      <c r="AB15" s="195">
        <f t="shared" si="2"/>
        <v>36</v>
      </c>
      <c r="AC15" s="195">
        <f t="shared" si="2"/>
        <v>36</v>
      </c>
      <c r="AD15" s="195">
        <f t="shared" si="2"/>
        <v>32</v>
      </c>
      <c r="AE15" s="195">
        <f t="shared" si="2"/>
        <v>32</v>
      </c>
      <c r="AF15" s="195">
        <f t="shared" si="2"/>
        <v>36</v>
      </c>
      <c r="AG15" s="195">
        <f t="shared" si="2"/>
        <v>36</v>
      </c>
      <c r="AH15" s="195">
        <f t="shared" si="2"/>
        <v>36</v>
      </c>
      <c r="AI15" s="195">
        <f t="shared" si="2"/>
        <v>32</v>
      </c>
      <c r="AJ15" s="195">
        <f t="shared" si="2"/>
        <v>30</v>
      </c>
      <c r="AK15" s="383">
        <f>AK17+AK23+AK33</f>
        <v>31</v>
      </c>
      <c r="AL15" s="195">
        <f>AL17+AL23+AL33+AL53</f>
        <v>36</v>
      </c>
      <c r="AM15" s="195">
        <f>AM17+AM23+AM33+AM53</f>
        <v>36</v>
      </c>
      <c r="AN15" s="195">
        <f>AN17+AN23+AN33+AN53</f>
        <v>36</v>
      </c>
      <c r="AO15" s="195">
        <f>AO17+AO23+AO33+AO53</f>
        <v>36</v>
      </c>
      <c r="AP15" s="195">
        <f>AP17+AP23+AP33+AP55</f>
        <v>36</v>
      </c>
      <c r="AQ15" s="195">
        <f>AQ17+AQ23+AQ33+AQ55</f>
        <v>36</v>
      </c>
      <c r="AR15" s="195">
        <f>AR17+AR23+AR33+AR55</f>
        <v>36</v>
      </c>
      <c r="AS15" s="195">
        <f>AS17+AS23+AS33+AS55</f>
        <v>36</v>
      </c>
      <c r="AT15" s="239">
        <f>AT56</f>
        <v>36</v>
      </c>
      <c r="AU15" s="239">
        <f>AU56</f>
        <v>36</v>
      </c>
      <c r="AV15" s="197">
        <f aca="true" t="shared" si="3" ref="AV15:AV20">SUM(X15:AU15)</f>
        <v>817</v>
      </c>
      <c r="AW15" s="204">
        <f>AV15+V15</f>
        <v>1369</v>
      </c>
      <c r="AX15" s="224"/>
      <c r="AY15" s="224"/>
      <c r="AZ15" s="224"/>
      <c r="BA15" s="224"/>
      <c r="BB15" s="224"/>
      <c r="BC15" s="224"/>
      <c r="BD15" s="224"/>
      <c r="BE15" s="204"/>
      <c r="BF15" s="225"/>
    </row>
    <row r="16" spans="1:58" ht="21.75" customHeight="1" thickBot="1">
      <c r="A16" s="570"/>
      <c r="B16" s="540"/>
      <c r="C16" s="542"/>
      <c r="D16" s="181" t="s">
        <v>19</v>
      </c>
      <c r="E16" s="195">
        <f>E18+E24+E34</f>
        <v>4</v>
      </c>
      <c r="F16" s="195">
        <f aca="true" t="shared" si="4" ref="F16:T16">F18+F24+F34</f>
        <v>4</v>
      </c>
      <c r="G16" s="195">
        <f t="shared" si="4"/>
        <v>4</v>
      </c>
      <c r="H16" s="195">
        <f t="shared" si="4"/>
        <v>4</v>
      </c>
      <c r="I16" s="195">
        <f t="shared" si="4"/>
        <v>4</v>
      </c>
      <c r="J16" s="195">
        <f t="shared" si="4"/>
        <v>0</v>
      </c>
      <c r="K16" s="195">
        <f t="shared" si="4"/>
        <v>0</v>
      </c>
      <c r="L16" s="195">
        <f t="shared" si="4"/>
        <v>4</v>
      </c>
      <c r="M16" s="195">
        <f t="shared" si="4"/>
        <v>4</v>
      </c>
      <c r="N16" s="195">
        <f t="shared" si="4"/>
        <v>4</v>
      </c>
      <c r="O16" s="195">
        <f t="shared" si="4"/>
        <v>4</v>
      </c>
      <c r="P16" s="195">
        <f t="shared" si="4"/>
        <v>4</v>
      </c>
      <c r="Q16" s="195">
        <f t="shared" si="4"/>
        <v>4</v>
      </c>
      <c r="R16" s="195">
        <f t="shared" si="4"/>
        <v>4</v>
      </c>
      <c r="S16" s="195">
        <f t="shared" si="4"/>
        <v>4</v>
      </c>
      <c r="T16" s="195">
        <f t="shared" si="4"/>
        <v>4</v>
      </c>
      <c r="U16" s="383">
        <f>U18+U24+U34</f>
        <v>4</v>
      </c>
      <c r="V16" s="197">
        <f t="shared" si="1"/>
        <v>60</v>
      </c>
      <c r="W16" s="197"/>
      <c r="X16" s="195">
        <f>X18+X24+X34</f>
        <v>6</v>
      </c>
      <c r="Y16" s="195">
        <f aca="true" t="shared" si="5" ref="Y16:AJ16">Y18+Y24+Y34</f>
        <v>6</v>
      </c>
      <c r="Z16" s="195">
        <f t="shared" si="5"/>
        <v>6</v>
      </c>
      <c r="AA16" s="195">
        <f t="shared" si="5"/>
        <v>6</v>
      </c>
      <c r="AB16" s="195">
        <f t="shared" si="5"/>
        <v>0</v>
      </c>
      <c r="AC16" s="195">
        <f t="shared" si="5"/>
        <v>0</v>
      </c>
      <c r="AD16" s="195">
        <f t="shared" si="5"/>
        <v>4</v>
      </c>
      <c r="AE16" s="195">
        <f t="shared" si="5"/>
        <v>4</v>
      </c>
      <c r="AF16" s="195">
        <f t="shared" si="5"/>
        <v>0</v>
      </c>
      <c r="AG16" s="195">
        <f t="shared" si="5"/>
        <v>0</v>
      </c>
      <c r="AH16" s="195">
        <f t="shared" si="5"/>
        <v>0</v>
      </c>
      <c r="AI16" s="195">
        <f t="shared" si="5"/>
        <v>4</v>
      </c>
      <c r="AJ16" s="383">
        <f t="shared" si="5"/>
        <v>6</v>
      </c>
      <c r="AK16" s="383">
        <f>AK18+AK24+AK34</f>
        <v>5</v>
      </c>
      <c r="AL16" s="195">
        <v>0</v>
      </c>
      <c r="AM16" s="195">
        <f>AM18+AM24+AM34</f>
        <v>0</v>
      </c>
      <c r="AN16" s="195">
        <f>AN18+AN24</f>
        <v>0</v>
      </c>
      <c r="AO16" s="195">
        <f>AO18+AO24</f>
        <v>0</v>
      </c>
      <c r="AP16" s="195">
        <f>AP18+AP24</f>
        <v>0</v>
      </c>
      <c r="AQ16" s="195">
        <f>AQ18</f>
        <v>0</v>
      </c>
      <c r="AR16" s="195">
        <f>AR18</f>
        <v>0</v>
      </c>
      <c r="AS16" s="195">
        <f>AS18</f>
        <v>0</v>
      </c>
      <c r="AT16" s="239">
        <f>AT18</f>
        <v>0</v>
      </c>
      <c r="AU16" s="239">
        <f>AU17</f>
        <v>0</v>
      </c>
      <c r="AV16" s="197">
        <f t="shared" si="3"/>
        <v>47</v>
      </c>
      <c r="AW16" s="204">
        <f aca="true" t="shared" si="6" ref="AW16:AW58">AV16+V16</f>
        <v>107</v>
      </c>
      <c r="AX16" s="224"/>
      <c r="AY16" s="224"/>
      <c r="AZ16" s="224"/>
      <c r="BA16" s="224"/>
      <c r="BB16" s="224"/>
      <c r="BC16" s="224"/>
      <c r="BD16" s="224"/>
      <c r="BE16" s="204"/>
      <c r="BF16" s="225"/>
    </row>
    <row r="17" spans="1:58" ht="19.5" thickBot="1">
      <c r="A17" s="570"/>
      <c r="B17" s="477" t="s">
        <v>60</v>
      </c>
      <c r="C17" s="572" t="s">
        <v>148</v>
      </c>
      <c r="D17" s="164" t="s">
        <v>18</v>
      </c>
      <c r="E17" s="252">
        <f>E19+E21</f>
        <v>2</v>
      </c>
      <c r="F17" s="252">
        <f aca="true" t="shared" si="7" ref="F17:T17">F19+F21</f>
        <v>2</v>
      </c>
      <c r="G17" s="252">
        <f t="shared" si="7"/>
        <v>2</v>
      </c>
      <c r="H17" s="252">
        <f t="shared" si="7"/>
        <v>2</v>
      </c>
      <c r="I17" s="252">
        <f t="shared" si="7"/>
        <v>2</v>
      </c>
      <c r="J17" s="252">
        <f t="shared" si="7"/>
        <v>0</v>
      </c>
      <c r="K17" s="252">
        <f t="shared" si="7"/>
        <v>0</v>
      </c>
      <c r="L17" s="252">
        <f t="shared" si="7"/>
        <v>2</v>
      </c>
      <c r="M17" s="252">
        <f t="shared" si="7"/>
        <v>2</v>
      </c>
      <c r="N17" s="252">
        <f t="shared" si="7"/>
        <v>2</v>
      </c>
      <c r="O17" s="252">
        <f t="shared" si="7"/>
        <v>2</v>
      </c>
      <c r="P17" s="252">
        <f t="shared" si="7"/>
        <v>2</v>
      </c>
      <c r="Q17" s="252">
        <f t="shared" si="7"/>
        <v>0</v>
      </c>
      <c r="R17" s="252">
        <f t="shared" si="7"/>
        <v>1</v>
      </c>
      <c r="S17" s="252">
        <f t="shared" si="7"/>
        <v>0</v>
      </c>
      <c r="T17" s="384">
        <f t="shared" si="7"/>
        <v>0</v>
      </c>
      <c r="U17" s="384">
        <f>U19+U21</f>
        <v>2</v>
      </c>
      <c r="V17" s="197">
        <f t="shared" si="1"/>
        <v>23</v>
      </c>
      <c r="W17" s="197"/>
      <c r="X17" s="252">
        <f>X19+X21</f>
        <v>6</v>
      </c>
      <c r="Y17" s="252">
        <f aca="true" t="shared" si="8" ref="Y17:AJ17">Y19+Y21</f>
        <v>4</v>
      </c>
      <c r="Z17" s="252">
        <f t="shared" si="8"/>
        <v>6</v>
      </c>
      <c r="AA17" s="252">
        <f t="shared" si="8"/>
        <v>4</v>
      </c>
      <c r="AB17" s="252">
        <f t="shared" si="8"/>
        <v>0</v>
      </c>
      <c r="AC17" s="252">
        <f t="shared" si="8"/>
        <v>0</v>
      </c>
      <c r="AD17" s="252">
        <f t="shared" si="8"/>
        <v>4</v>
      </c>
      <c r="AE17" s="252">
        <f t="shared" si="8"/>
        <v>4</v>
      </c>
      <c r="AF17" s="252">
        <f t="shared" si="8"/>
        <v>0</v>
      </c>
      <c r="AG17" s="252">
        <f t="shared" si="8"/>
        <v>0</v>
      </c>
      <c r="AH17" s="252">
        <f t="shared" si="8"/>
        <v>0</v>
      </c>
      <c r="AI17" s="252">
        <f t="shared" si="8"/>
        <v>4</v>
      </c>
      <c r="AJ17" s="252">
        <f t="shared" si="8"/>
        <v>2</v>
      </c>
      <c r="AK17" s="384">
        <f>AK19+AK21</f>
        <v>3</v>
      </c>
      <c r="AL17" s="252">
        <v>0</v>
      </c>
      <c r="AM17" s="252">
        <f aca="true" t="shared" si="9" ref="AM17:AU17">AM19+AM21</f>
        <v>0</v>
      </c>
      <c r="AN17" s="252">
        <f t="shared" si="9"/>
        <v>0</v>
      </c>
      <c r="AO17" s="252">
        <f t="shared" si="9"/>
        <v>0</v>
      </c>
      <c r="AP17" s="252">
        <f t="shared" si="9"/>
        <v>0</v>
      </c>
      <c r="AQ17" s="252">
        <f t="shared" si="9"/>
        <v>0</v>
      </c>
      <c r="AR17" s="252">
        <f t="shared" si="9"/>
        <v>0</v>
      </c>
      <c r="AS17" s="252">
        <f t="shared" si="9"/>
        <v>0</v>
      </c>
      <c r="AT17" s="239">
        <f t="shared" si="9"/>
        <v>0</v>
      </c>
      <c r="AU17" s="239">
        <f t="shared" si="9"/>
        <v>0</v>
      </c>
      <c r="AV17" s="197">
        <f t="shared" si="3"/>
        <v>37</v>
      </c>
      <c r="AW17" s="204">
        <f t="shared" si="6"/>
        <v>60</v>
      </c>
      <c r="AX17" s="224"/>
      <c r="AY17" s="224"/>
      <c r="AZ17" s="224"/>
      <c r="BA17" s="224"/>
      <c r="BB17" s="224"/>
      <c r="BC17" s="224"/>
      <c r="BD17" s="224"/>
      <c r="BE17" s="204"/>
      <c r="BF17" s="225"/>
    </row>
    <row r="18" spans="1:58" ht="19.5" customHeight="1" thickBot="1">
      <c r="A18" s="570"/>
      <c r="B18" s="478"/>
      <c r="C18" s="573"/>
      <c r="D18" s="164" t="s">
        <v>19</v>
      </c>
      <c r="E18" s="252">
        <f>E20+E22</f>
        <v>0</v>
      </c>
      <c r="F18" s="252">
        <f aca="true" t="shared" si="10" ref="F18:T18">F20+F22</f>
        <v>1</v>
      </c>
      <c r="G18" s="252">
        <f t="shared" si="10"/>
        <v>0</v>
      </c>
      <c r="H18" s="252">
        <f t="shared" si="10"/>
        <v>1</v>
      </c>
      <c r="I18" s="252">
        <f t="shared" si="10"/>
        <v>0</v>
      </c>
      <c r="J18" s="252">
        <f t="shared" si="10"/>
        <v>0</v>
      </c>
      <c r="K18" s="252">
        <f t="shared" si="10"/>
        <v>0</v>
      </c>
      <c r="L18" s="252">
        <f t="shared" si="10"/>
        <v>0</v>
      </c>
      <c r="M18" s="252">
        <f t="shared" si="10"/>
        <v>1</v>
      </c>
      <c r="N18" s="252">
        <f t="shared" si="10"/>
        <v>0</v>
      </c>
      <c r="O18" s="252">
        <f t="shared" si="10"/>
        <v>1</v>
      </c>
      <c r="P18" s="252">
        <f t="shared" si="10"/>
        <v>0</v>
      </c>
      <c r="Q18" s="252">
        <f t="shared" si="10"/>
        <v>1</v>
      </c>
      <c r="R18" s="252">
        <f t="shared" si="10"/>
        <v>0</v>
      </c>
      <c r="S18" s="252">
        <f t="shared" si="10"/>
        <v>0</v>
      </c>
      <c r="T18" s="252">
        <f t="shared" si="10"/>
        <v>0</v>
      </c>
      <c r="U18" s="384">
        <f>U20+U22</f>
        <v>0</v>
      </c>
      <c r="V18" s="345">
        <f t="shared" si="1"/>
        <v>5</v>
      </c>
      <c r="W18" s="345"/>
      <c r="X18" s="252">
        <f>X20+X22</f>
        <v>3</v>
      </c>
      <c r="Y18" s="252">
        <f aca="true" t="shared" si="11" ref="Y18:AJ18">Y20+Y22</f>
        <v>1</v>
      </c>
      <c r="Z18" s="252">
        <f t="shared" si="11"/>
        <v>3</v>
      </c>
      <c r="AA18" s="252">
        <f t="shared" si="11"/>
        <v>0</v>
      </c>
      <c r="AB18" s="252">
        <f t="shared" si="11"/>
        <v>0</v>
      </c>
      <c r="AC18" s="252">
        <f t="shared" si="11"/>
        <v>0</v>
      </c>
      <c r="AD18" s="252">
        <f t="shared" si="11"/>
        <v>0</v>
      </c>
      <c r="AE18" s="252">
        <f t="shared" si="11"/>
        <v>1</v>
      </c>
      <c r="AF18" s="252">
        <f t="shared" si="11"/>
        <v>0</v>
      </c>
      <c r="AG18" s="252">
        <f t="shared" si="11"/>
        <v>0</v>
      </c>
      <c r="AH18" s="252">
        <f t="shared" si="11"/>
        <v>0</v>
      </c>
      <c r="AI18" s="252">
        <f t="shared" si="11"/>
        <v>1</v>
      </c>
      <c r="AJ18" s="252">
        <f t="shared" si="11"/>
        <v>1</v>
      </c>
      <c r="AK18" s="384">
        <f>AK20+AK22</f>
        <v>1</v>
      </c>
      <c r="AL18" s="253">
        <v>0</v>
      </c>
      <c r="AM18" s="253">
        <f aca="true" t="shared" si="12" ref="AM18:AU18">AM20+AM22</f>
        <v>0</v>
      </c>
      <c r="AN18" s="253">
        <f t="shared" si="12"/>
        <v>0</v>
      </c>
      <c r="AO18" s="253">
        <f t="shared" si="12"/>
        <v>0</v>
      </c>
      <c r="AP18" s="253">
        <f t="shared" si="12"/>
        <v>0</v>
      </c>
      <c r="AQ18" s="253">
        <f t="shared" si="12"/>
        <v>0</v>
      </c>
      <c r="AR18" s="253">
        <f t="shared" si="12"/>
        <v>0</v>
      </c>
      <c r="AS18" s="253">
        <f t="shared" si="12"/>
        <v>0</v>
      </c>
      <c r="AT18" s="232">
        <f t="shared" si="12"/>
        <v>0</v>
      </c>
      <c r="AU18" s="232">
        <f t="shared" si="12"/>
        <v>0</v>
      </c>
      <c r="AV18" s="197">
        <f t="shared" si="3"/>
        <v>11</v>
      </c>
      <c r="AW18" s="204">
        <f t="shared" si="6"/>
        <v>16</v>
      </c>
      <c r="AX18" s="224"/>
      <c r="AY18" s="224"/>
      <c r="AZ18" s="224"/>
      <c r="BA18" s="224"/>
      <c r="BB18" s="224"/>
      <c r="BC18" s="224"/>
      <c r="BD18" s="224"/>
      <c r="BE18" s="204"/>
      <c r="BF18" s="225"/>
    </row>
    <row r="19" spans="1:58" ht="19.5" thickBot="1">
      <c r="A19" s="570"/>
      <c r="B19" s="413" t="s">
        <v>211</v>
      </c>
      <c r="C19" s="413" t="s">
        <v>212</v>
      </c>
      <c r="D19" s="145" t="s">
        <v>18</v>
      </c>
      <c r="E19" s="198">
        <v>0</v>
      </c>
      <c r="F19" s="198"/>
      <c r="G19" s="198"/>
      <c r="H19" s="198"/>
      <c r="I19" s="198"/>
      <c r="J19" s="331"/>
      <c r="K19" s="331"/>
      <c r="L19" s="198"/>
      <c r="M19" s="198"/>
      <c r="N19" s="198"/>
      <c r="O19" s="198"/>
      <c r="P19" s="198"/>
      <c r="Q19" s="198"/>
      <c r="R19" s="198"/>
      <c r="S19" s="198"/>
      <c r="T19" s="198"/>
      <c r="U19" s="394"/>
      <c r="V19" s="345">
        <f t="shared" si="1"/>
        <v>0</v>
      </c>
      <c r="W19" s="402"/>
      <c r="X19" s="196">
        <v>4</v>
      </c>
      <c r="Y19" s="196">
        <v>4</v>
      </c>
      <c r="Z19" s="196">
        <v>4</v>
      </c>
      <c r="AA19" s="199">
        <v>4</v>
      </c>
      <c r="AB19" s="332"/>
      <c r="AC19" s="332"/>
      <c r="AD19" s="199">
        <v>4</v>
      </c>
      <c r="AE19" s="199">
        <v>4</v>
      </c>
      <c r="AF19" s="222"/>
      <c r="AG19" s="222"/>
      <c r="AH19" s="222"/>
      <c r="AI19" s="199">
        <v>4</v>
      </c>
      <c r="AJ19" s="199">
        <v>2</v>
      </c>
      <c r="AK19" s="395">
        <v>2</v>
      </c>
      <c r="AL19" s="336"/>
      <c r="AM19" s="336"/>
      <c r="AN19" s="336"/>
      <c r="AO19" s="336"/>
      <c r="AP19" s="342"/>
      <c r="AQ19" s="342"/>
      <c r="AR19" s="342"/>
      <c r="AS19" s="342"/>
      <c r="AT19" s="240"/>
      <c r="AU19" s="240"/>
      <c r="AV19" s="197">
        <f t="shared" si="3"/>
        <v>32</v>
      </c>
      <c r="AW19" s="204">
        <f t="shared" si="6"/>
        <v>32</v>
      </c>
      <c r="AX19" s="224"/>
      <c r="AY19" s="224"/>
      <c r="AZ19" s="224"/>
      <c r="BA19" s="224"/>
      <c r="BB19" s="224"/>
      <c r="BC19" s="224"/>
      <c r="BD19" s="224"/>
      <c r="BE19" s="204"/>
      <c r="BF19" s="225"/>
    </row>
    <row r="20" spans="1:58" ht="19.5" thickBot="1">
      <c r="A20" s="570"/>
      <c r="B20" s="414"/>
      <c r="C20" s="414"/>
      <c r="D20" s="145" t="s">
        <v>19</v>
      </c>
      <c r="E20" s="198">
        <v>0</v>
      </c>
      <c r="F20" s="198"/>
      <c r="G20" s="198"/>
      <c r="H20" s="198"/>
      <c r="I20" s="198"/>
      <c r="J20" s="331"/>
      <c r="K20" s="331"/>
      <c r="L20" s="198"/>
      <c r="M20" s="198"/>
      <c r="N20" s="198"/>
      <c r="O20" s="198"/>
      <c r="P20" s="198"/>
      <c r="Q20" s="198"/>
      <c r="R20" s="198"/>
      <c r="S20" s="198"/>
      <c r="T20" s="198"/>
      <c r="U20" s="394"/>
      <c r="V20" s="345">
        <f t="shared" si="1"/>
        <v>0</v>
      </c>
      <c r="W20" s="402"/>
      <c r="X20" s="196">
        <v>1</v>
      </c>
      <c r="Y20" s="196">
        <v>1</v>
      </c>
      <c r="Z20" s="196">
        <v>1</v>
      </c>
      <c r="AA20" s="200"/>
      <c r="AB20" s="333"/>
      <c r="AC20" s="333"/>
      <c r="AD20" s="200"/>
      <c r="AE20" s="200"/>
      <c r="AF20" s="223"/>
      <c r="AG20" s="223"/>
      <c r="AH20" s="223"/>
      <c r="AI20" s="200">
        <v>1</v>
      </c>
      <c r="AJ20" s="200">
        <v>1</v>
      </c>
      <c r="AK20" s="395">
        <v>1</v>
      </c>
      <c r="AL20" s="337"/>
      <c r="AM20" s="337"/>
      <c r="AN20" s="337"/>
      <c r="AO20" s="337"/>
      <c r="AP20" s="341"/>
      <c r="AQ20" s="341"/>
      <c r="AR20" s="341"/>
      <c r="AS20" s="341"/>
      <c r="AT20" s="237"/>
      <c r="AU20" s="237"/>
      <c r="AV20" s="197">
        <f t="shared" si="3"/>
        <v>6</v>
      </c>
      <c r="AW20" s="204">
        <f t="shared" si="6"/>
        <v>6</v>
      </c>
      <c r="AX20" s="224"/>
      <c r="AY20" s="224"/>
      <c r="AZ20" s="224"/>
      <c r="BA20" s="224"/>
      <c r="BB20" s="224"/>
      <c r="BC20" s="224"/>
      <c r="BD20" s="224"/>
      <c r="BE20" s="204"/>
      <c r="BF20" s="225"/>
    </row>
    <row r="21" spans="1:58" ht="19.5" thickBot="1">
      <c r="A21" s="570"/>
      <c r="B21" s="558" t="s">
        <v>58</v>
      </c>
      <c r="C21" s="559" t="s">
        <v>26</v>
      </c>
      <c r="D21" s="145" t="s">
        <v>18</v>
      </c>
      <c r="E21" s="198">
        <v>2</v>
      </c>
      <c r="F21" s="198">
        <v>2</v>
      </c>
      <c r="G21" s="198">
        <v>2</v>
      </c>
      <c r="H21" s="198">
        <v>2</v>
      </c>
      <c r="I21" s="198">
        <v>2</v>
      </c>
      <c r="J21" s="331"/>
      <c r="K21" s="331"/>
      <c r="L21" s="198">
        <v>2</v>
      </c>
      <c r="M21" s="198">
        <v>2</v>
      </c>
      <c r="N21" s="198">
        <v>2</v>
      </c>
      <c r="O21" s="198">
        <v>2</v>
      </c>
      <c r="P21" s="198">
        <v>2</v>
      </c>
      <c r="Q21" s="198"/>
      <c r="R21" s="198">
        <v>1</v>
      </c>
      <c r="S21" s="198"/>
      <c r="T21" s="198"/>
      <c r="U21" s="394">
        <v>2</v>
      </c>
      <c r="V21" s="345">
        <f t="shared" si="1"/>
        <v>23</v>
      </c>
      <c r="W21" s="402"/>
      <c r="X21" s="196">
        <v>2</v>
      </c>
      <c r="Y21" s="196"/>
      <c r="Z21" s="196">
        <v>2</v>
      </c>
      <c r="AA21" s="200"/>
      <c r="AB21" s="333"/>
      <c r="AC21" s="333"/>
      <c r="AD21" s="200"/>
      <c r="AE21" s="200"/>
      <c r="AF21" s="223"/>
      <c r="AG21" s="223"/>
      <c r="AH21" s="223"/>
      <c r="AI21" s="200"/>
      <c r="AJ21" s="200"/>
      <c r="AK21" s="395">
        <v>1</v>
      </c>
      <c r="AL21" s="337"/>
      <c r="AM21" s="337"/>
      <c r="AN21" s="337"/>
      <c r="AO21" s="337"/>
      <c r="AP21" s="341"/>
      <c r="AQ21" s="341"/>
      <c r="AR21" s="341"/>
      <c r="AS21" s="341"/>
      <c r="AT21" s="237"/>
      <c r="AU21" s="237"/>
      <c r="AV21" s="197">
        <f>SUM(X21:AT21)</f>
        <v>5</v>
      </c>
      <c r="AW21" s="204">
        <f t="shared" si="6"/>
        <v>28</v>
      </c>
      <c r="AX21" s="224"/>
      <c r="AY21" s="224"/>
      <c r="AZ21" s="224"/>
      <c r="BA21" s="224"/>
      <c r="BB21" s="224"/>
      <c r="BC21" s="224"/>
      <c r="BD21" s="224"/>
      <c r="BE21" s="204"/>
      <c r="BF21" s="225"/>
    </row>
    <row r="22" spans="1:58" ht="19.5" thickBot="1">
      <c r="A22" s="570"/>
      <c r="B22" s="476"/>
      <c r="C22" s="560"/>
      <c r="D22" s="145" t="s">
        <v>19</v>
      </c>
      <c r="E22" s="198">
        <v>0</v>
      </c>
      <c r="F22" s="198">
        <v>1</v>
      </c>
      <c r="G22" s="198"/>
      <c r="H22" s="198">
        <v>1</v>
      </c>
      <c r="I22" s="198"/>
      <c r="J22" s="331"/>
      <c r="K22" s="331"/>
      <c r="L22" s="198"/>
      <c r="M22" s="198">
        <v>1</v>
      </c>
      <c r="N22" s="198"/>
      <c r="O22" s="198">
        <v>1</v>
      </c>
      <c r="P22" s="198"/>
      <c r="Q22" s="198">
        <v>1</v>
      </c>
      <c r="R22" s="198"/>
      <c r="S22" s="198"/>
      <c r="T22" s="198"/>
      <c r="U22" s="394"/>
      <c r="V22" s="345">
        <f t="shared" si="1"/>
        <v>5</v>
      </c>
      <c r="W22" s="402"/>
      <c r="X22" s="196">
        <v>2</v>
      </c>
      <c r="Y22" s="196"/>
      <c r="Z22" s="196">
        <v>2</v>
      </c>
      <c r="AA22" s="200"/>
      <c r="AB22" s="333"/>
      <c r="AC22" s="333"/>
      <c r="AD22" s="200"/>
      <c r="AE22" s="200">
        <v>1</v>
      </c>
      <c r="AF22" s="223"/>
      <c r="AG22" s="223"/>
      <c r="AH22" s="223"/>
      <c r="AI22" s="200"/>
      <c r="AJ22" s="200"/>
      <c r="AK22" s="395"/>
      <c r="AL22" s="337"/>
      <c r="AM22" s="337"/>
      <c r="AN22" s="337"/>
      <c r="AO22" s="337"/>
      <c r="AP22" s="341"/>
      <c r="AQ22" s="341"/>
      <c r="AR22" s="341"/>
      <c r="AS22" s="341"/>
      <c r="AT22" s="237"/>
      <c r="AU22" s="237"/>
      <c r="AV22" s="197">
        <f>SUM(X22:AU22)</f>
        <v>5</v>
      </c>
      <c r="AW22" s="204">
        <f t="shared" si="6"/>
        <v>10</v>
      </c>
      <c r="AX22" s="224"/>
      <c r="AY22" s="224"/>
      <c r="AZ22" s="224"/>
      <c r="BA22" s="224"/>
      <c r="BB22" s="224"/>
      <c r="BC22" s="224"/>
      <c r="BD22" s="224"/>
      <c r="BE22" s="204"/>
      <c r="BF22" s="225"/>
    </row>
    <row r="23" spans="1:58" ht="20.25" thickBot="1" thickTop="1">
      <c r="A23" s="570"/>
      <c r="B23" s="589" t="s">
        <v>38</v>
      </c>
      <c r="C23" s="591" t="s">
        <v>153</v>
      </c>
      <c r="D23" s="182" t="s">
        <v>18</v>
      </c>
      <c r="E23" s="201">
        <f>E25+E27+E29+E31</f>
        <v>12</v>
      </c>
      <c r="F23" s="201">
        <f aca="true" t="shared" si="13" ref="F23:T23">F25+F27+F29+F31</f>
        <v>14</v>
      </c>
      <c r="G23" s="201">
        <f t="shared" si="13"/>
        <v>12</v>
      </c>
      <c r="H23" s="201">
        <f t="shared" si="13"/>
        <v>14</v>
      </c>
      <c r="I23" s="201">
        <f t="shared" si="13"/>
        <v>12</v>
      </c>
      <c r="J23" s="201">
        <f t="shared" si="13"/>
        <v>0</v>
      </c>
      <c r="K23" s="201">
        <f t="shared" si="13"/>
        <v>0</v>
      </c>
      <c r="L23" s="201">
        <f t="shared" si="13"/>
        <v>14</v>
      </c>
      <c r="M23" s="201">
        <f t="shared" si="13"/>
        <v>12</v>
      </c>
      <c r="N23" s="201">
        <f t="shared" si="13"/>
        <v>12</v>
      </c>
      <c r="O23" s="201">
        <f t="shared" si="13"/>
        <v>10</v>
      </c>
      <c r="P23" s="201">
        <f t="shared" si="13"/>
        <v>10</v>
      </c>
      <c r="Q23" s="201">
        <f t="shared" si="13"/>
        <v>12</v>
      </c>
      <c r="R23" s="201">
        <f t="shared" si="13"/>
        <v>14</v>
      </c>
      <c r="S23" s="201">
        <f t="shared" si="13"/>
        <v>10</v>
      </c>
      <c r="T23" s="201">
        <f t="shared" si="13"/>
        <v>10</v>
      </c>
      <c r="U23" s="385">
        <f>U25+U27+U29+U31</f>
        <v>10</v>
      </c>
      <c r="V23" s="346">
        <f t="shared" si="1"/>
        <v>178</v>
      </c>
      <c r="W23" s="346"/>
      <c r="X23" s="201">
        <f>X25+X27+X29+X31</f>
        <v>8</v>
      </c>
      <c r="Y23" s="201">
        <f aca="true" t="shared" si="14" ref="Y23:AJ23">Y25+Y27+Y29+Y31</f>
        <v>10</v>
      </c>
      <c r="Z23" s="201">
        <f t="shared" si="14"/>
        <v>6</v>
      </c>
      <c r="AA23" s="201">
        <f t="shared" si="14"/>
        <v>6</v>
      </c>
      <c r="AB23" s="201">
        <f t="shared" si="14"/>
        <v>0</v>
      </c>
      <c r="AC23" s="201">
        <f t="shared" si="14"/>
        <v>0</v>
      </c>
      <c r="AD23" s="201">
        <f t="shared" si="14"/>
        <v>8</v>
      </c>
      <c r="AE23" s="201">
        <f t="shared" si="14"/>
        <v>8</v>
      </c>
      <c r="AF23" s="201">
        <f t="shared" si="14"/>
        <v>0</v>
      </c>
      <c r="AG23" s="201">
        <f t="shared" si="14"/>
        <v>0</v>
      </c>
      <c r="AH23" s="201">
        <f t="shared" si="14"/>
        <v>0</v>
      </c>
      <c r="AI23" s="201">
        <f t="shared" si="14"/>
        <v>8</v>
      </c>
      <c r="AJ23" s="201">
        <f t="shared" si="14"/>
        <v>8</v>
      </c>
      <c r="AK23" s="385">
        <f>AK25+AK27+AK29+AK31</f>
        <v>6</v>
      </c>
      <c r="AL23" s="201">
        <v>0</v>
      </c>
      <c r="AM23" s="201">
        <f aca="true" t="shared" si="15" ref="AM23:AU23">AM25+AM27+AM29+AM31</f>
        <v>0</v>
      </c>
      <c r="AN23" s="201">
        <f t="shared" si="15"/>
        <v>0</v>
      </c>
      <c r="AO23" s="201">
        <f t="shared" si="15"/>
        <v>0</v>
      </c>
      <c r="AP23" s="201">
        <f t="shared" si="15"/>
        <v>0</v>
      </c>
      <c r="AQ23" s="201">
        <f t="shared" si="15"/>
        <v>0</v>
      </c>
      <c r="AR23" s="201">
        <f t="shared" si="15"/>
        <v>0</v>
      </c>
      <c r="AS23" s="201">
        <f t="shared" si="15"/>
        <v>0</v>
      </c>
      <c r="AT23" s="237">
        <f t="shared" si="15"/>
        <v>0</v>
      </c>
      <c r="AU23" s="237">
        <f t="shared" si="15"/>
        <v>0</v>
      </c>
      <c r="AV23" s="197">
        <f>SUM(X23:AU23)</f>
        <v>68</v>
      </c>
      <c r="AW23" s="204">
        <f t="shared" si="6"/>
        <v>246</v>
      </c>
      <c r="AX23" s="224"/>
      <c r="AY23" s="224"/>
      <c r="AZ23" s="224"/>
      <c r="BA23" s="224"/>
      <c r="BB23" s="224"/>
      <c r="BC23" s="224"/>
      <c r="BD23" s="224"/>
      <c r="BE23" s="204"/>
      <c r="BF23" s="225"/>
    </row>
    <row r="24" spans="1:58" ht="19.5" thickBot="1">
      <c r="A24" s="570"/>
      <c r="B24" s="590"/>
      <c r="C24" s="592"/>
      <c r="D24" s="182" t="s">
        <v>19</v>
      </c>
      <c r="E24" s="201">
        <f>E26+E28+E30+E32</f>
        <v>3</v>
      </c>
      <c r="F24" s="201">
        <f aca="true" t="shared" si="16" ref="F24:T24">F26+F28+F30+F32</f>
        <v>1</v>
      </c>
      <c r="G24" s="201">
        <f t="shared" si="16"/>
        <v>2</v>
      </c>
      <c r="H24" s="201">
        <f t="shared" si="16"/>
        <v>3</v>
      </c>
      <c r="I24" s="201">
        <f t="shared" si="16"/>
        <v>2</v>
      </c>
      <c r="J24" s="201">
        <f t="shared" si="16"/>
        <v>0</v>
      </c>
      <c r="K24" s="201">
        <f t="shared" si="16"/>
        <v>0</v>
      </c>
      <c r="L24" s="201">
        <f t="shared" si="16"/>
        <v>3</v>
      </c>
      <c r="M24" s="201">
        <f t="shared" si="16"/>
        <v>2</v>
      </c>
      <c r="N24" s="201">
        <f t="shared" si="16"/>
        <v>2</v>
      </c>
      <c r="O24" s="201">
        <f t="shared" si="16"/>
        <v>2</v>
      </c>
      <c r="P24" s="201">
        <f t="shared" si="16"/>
        <v>3</v>
      </c>
      <c r="Q24" s="201">
        <f t="shared" si="16"/>
        <v>0</v>
      </c>
      <c r="R24" s="201">
        <f t="shared" si="16"/>
        <v>3</v>
      </c>
      <c r="S24" s="201">
        <f t="shared" si="16"/>
        <v>2</v>
      </c>
      <c r="T24" s="201">
        <f t="shared" si="16"/>
        <v>2</v>
      </c>
      <c r="U24" s="385">
        <f>-U26+U28+U30+U32</f>
        <v>2</v>
      </c>
      <c r="V24" s="346">
        <f t="shared" si="1"/>
        <v>32</v>
      </c>
      <c r="W24" s="346"/>
      <c r="X24" s="201">
        <f>X26+X28+X30+X32</f>
        <v>2</v>
      </c>
      <c r="Y24" s="201">
        <f aca="true" t="shared" si="17" ref="Y24:AJ24">Y26+Y28+Y30+Y32</f>
        <v>1</v>
      </c>
      <c r="Z24" s="201">
        <f t="shared" si="17"/>
        <v>3</v>
      </c>
      <c r="AA24" s="201">
        <f t="shared" si="17"/>
        <v>0</v>
      </c>
      <c r="AB24" s="201">
        <f t="shared" si="17"/>
        <v>0</v>
      </c>
      <c r="AC24" s="201">
        <f t="shared" si="17"/>
        <v>0</v>
      </c>
      <c r="AD24" s="201">
        <f t="shared" si="17"/>
        <v>1</v>
      </c>
      <c r="AE24" s="201">
        <f t="shared" si="17"/>
        <v>0</v>
      </c>
      <c r="AF24" s="201">
        <f t="shared" si="17"/>
        <v>0</v>
      </c>
      <c r="AG24" s="201">
        <f t="shared" si="17"/>
        <v>0</v>
      </c>
      <c r="AH24" s="201">
        <f t="shared" si="17"/>
        <v>0</v>
      </c>
      <c r="AI24" s="201">
        <f t="shared" si="17"/>
        <v>2</v>
      </c>
      <c r="AJ24" s="201">
        <f t="shared" si="17"/>
        <v>2</v>
      </c>
      <c r="AK24" s="385">
        <f>AK26+AK28+AK30+AK32</f>
        <v>1</v>
      </c>
      <c r="AL24" s="201">
        <v>0</v>
      </c>
      <c r="AM24" s="201">
        <f aca="true" t="shared" si="18" ref="AM24:AU24">AM26+AM28+AM30+AM32</f>
        <v>0</v>
      </c>
      <c r="AN24" s="201">
        <f t="shared" si="18"/>
        <v>0</v>
      </c>
      <c r="AO24" s="201">
        <f t="shared" si="18"/>
        <v>0</v>
      </c>
      <c r="AP24" s="201">
        <f t="shared" si="18"/>
        <v>0</v>
      </c>
      <c r="AQ24" s="201">
        <f t="shared" si="18"/>
        <v>0</v>
      </c>
      <c r="AR24" s="201">
        <f t="shared" si="18"/>
        <v>0</v>
      </c>
      <c r="AS24" s="201">
        <f t="shared" si="18"/>
        <v>0</v>
      </c>
      <c r="AT24" s="237">
        <f t="shared" si="18"/>
        <v>0</v>
      </c>
      <c r="AU24" s="237">
        <f t="shared" si="18"/>
        <v>0</v>
      </c>
      <c r="AV24" s="197">
        <f>SUM(X24:AU24)</f>
        <v>12</v>
      </c>
      <c r="AW24" s="204">
        <f t="shared" si="6"/>
        <v>44</v>
      </c>
      <c r="AX24" s="224"/>
      <c r="AY24" s="224"/>
      <c r="AZ24" s="224"/>
      <c r="BA24" s="224"/>
      <c r="BB24" s="224"/>
      <c r="BC24" s="224"/>
      <c r="BD24" s="224"/>
      <c r="BE24" s="204"/>
      <c r="BF24" s="225"/>
    </row>
    <row r="25" spans="1:58" ht="20.25" thickBot="1" thickTop="1">
      <c r="A25" s="570"/>
      <c r="B25" s="475" t="s">
        <v>85</v>
      </c>
      <c r="C25" s="518" t="s">
        <v>213</v>
      </c>
      <c r="D25" s="145" t="s">
        <v>18</v>
      </c>
      <c r="E25" s="198">
        <v>0</v>
      </c>
      <c r="F25" s="198"/>
      <c r="G25" s="198"/>
      <c r="H25" s="198"/>
      <c r="I25" s="198"/>
      <c r="J25" s="331"/>
      <c r="K25" s="331"/>
      <c r="L25" s="198"/>
      <c r="M25" s="198"/>
      <c r="N25" s="198"/>
      <c r="O25" s="198"/>
      <c r="P25" s="198"/>
      <c r="Q25" s="198"/>
      <c r="R25" s="198"/>
      <c r="S25" s="198"/>
      <c r="T25" s="198"/>
      <c r="U25" s="394"/>
      <c r="V25" s="345">
        <f t="shared" si="1"/>
        <v>0</v>
      </c>
      <c r="W25" s="402"/>
      <c r="X25" s="196">
        <v>6</v>
      </c>
      <c r="Y25" s="196">
        <v>8</v>
      </c>
      <c r="Z25" s="196">
        <v>4</v>
      </c>
      <c r="AA25" s="200">
        <v>6</v>
      </c>
      <c r="AB25" s="333"/>
      <c r="AC25" s="333"/>
      <c r="AD25" s="200">
        <v>6</v>
      </c>
      <c r="AE25" s="200">
        <v>8</v>
      </c>
      <c r="AF25" s="223"/>
      <c r="AG25" s="223"/>
      <c r="AH25" s="223"/>
      <c r="AI25" s="200">
        <v>6</v>
      </c>
      <c r="AJ25" s="200">
        <v>6</v>
      </c>
      <c r="AK25" s="395">
        <v>6</v>
      </c>
      <c r="AL25" s="337"/>
      <c r="AM25" s="337"/>
      <c r="AN25" s="337"/>
      <c r="AO25" s="337"/>
      <c r="AP25" s="341"/>
      <c r="AQ25" s="341"/>
      <c r="AR25" s="341"/>
      <c r="AS25" s="341"/>
      <c r="AT25" s="237"/>
      <c r="AU25" s="237"/>
      <c r="AV25" s="197">
        <f>SUM(X25:AU25)</f>
        <v>56</v>
      </c>
      <c r="AW25" s="204">
        <f t="shared" si="6"/>
        <v>56</v>
      </c>
      <c r="AX25" s="224"/>
      <c r="AY25" s="224"/>
      <c r="AZ25" s="224"/>
      <c r="BA25" s="224"/>
      <c r="BB25" s="224"/>
      <c r="BC25" s="224"/>
      <c r="BD25" s="224"/>
      <c r="BE25" s="204"/>
      <c r="BF25" s="225"/>
    </row>
    <row r="26" spans="1:58" ht="19.5" thickBot="1">
      <c r="A26" s="570"/>
      <c r="B26" s="476"/>
      <c r="C26" s="519"/>
      <c r="D26" s="145" t="s">
        <v>19</v>
      </c>
      <c r="E26" s="198">
        <v>0</v>
      </c>
      <c r="F26" s="198"/>
      <c r="G26" s="198"/>
      <c r="H26" s="198"/>
      <c r="I26" s="198"/>
      <c r="J26" s="331"/>
      <c r="K26" s="331"/>
      <c r="L26" s="198"/>
      <c r="M26" s="198"/>
      <c r="N26" s="198"/>
      <c r="O26" s="198"/>
      <c r="P26" s="198"/>
      <c r="Q26" s="198"/>
      <c r="R26" s="198"/>
      <c r="S26" s="198"/>
      <c r="T26" s="198"/>
      <c r="U26" s="394"/>
      <c r="V26" s="345">
        <f t="shared" si="1"/>
        <v>0</v>
      </c>
      <c r="W26" s="402"/>
      <c r="X26" s="196">
        <v>0</v>
      </c>
      <c r="Y26" s="196"/>
      <c r="Z26" s="196"/>
      <c r="AA26" s="200"/>
      <c r="AB26" s="333"/>
      <c r="AC26" s="333"/>
      <c r="AD26" s="200"/>
      <c r="AE26" s="200"/>
      <c r="AF26" s="223"/>
      <c r="AG26" s="223"/>
      <c r="AH26" s="223"/>
      <c r="AI26" s="200"/>
      <c r="AJ26" s="200"/>
      <c r="AK26" s="395"/>
      <c r="AL26" s="337"/>
      <c r="AM26" s="337"/>
      <c r="AN26" s="337"/>
      <c r="AO26" s="337"/>
      <c r="AP26" s="341"/>
      <c r="AQ26" s="341"/>
      <c r="AR26" s="341"/>
      <c r="AS26" s="341"/>
      <c r="AT26" s="237"/>
      <c r="AU26" s="237"/>
      <c r="AV26" s="197">
        <f>SUM(X26:AU26)</f>
        <v>0</v>
      </c>
      <c r="AW26" s="204">
        <f t="shared" si="6"/>
        <v>0</v>
      </c>
      <c r="AX26" s="224"/>
      <c r="AY26" s="224"/>
      <c r="AZ26" s="224"/>
      <c r="BA26" s="224"/>
      <c r="BB26" s="224"/>
      <c r="BC26" s="224"/>
      <c r="BD26" s="224"/>
      <c r="BE26" s="204"/>
      <c r="BF26" s="225"/>
    </row>
    <row r="27" spans="1:58" ht="20.25" thickBot="1" thickTop="1">
      <c r="A27" s="570"/>
      <c r="B27" s="475" t="s">
        <v>68</v>
      </c>
      <c r="C27" s="518" t="s">
        <v>214</v>
      </c>
      <c r="D27" s="145" t="s">
        <v>18</v>
      </c>
      <c r="E27" s="198">
        <v>4</v>
      </c>
      <c r="F27" s="198">
        <v>4</v>
      </c>
      <c r="G27" s="198">
        <v>2</v>
      </c>
      <c r="H27" s="198">
        <v>4</v>
      </c>
      <c r="I27" s="198">
        <v>2</v>
      </c>
      <c r="J27" s="331"/>
      <c r="K27" s="331"/>
      <c r="L27" s="198">
        <v>4</v>
      </c>
      <c r="M27" s="198">
        <v>2</v>
      </c>
      <c r="N27" s="198">
        <v>4</v>
      </c>
      <c r="O27" s="198">
        <v>2</v>
      </c>
      <c r="P27" s="198">
        <v>2</v>
      </c>
      <c r="Q27" s="198">
        <v>2</v>
      </c>
      <c r="R27" s="198">
        <v>4</v>
      </c>
      <c r="S27" s="198">
        <v>2</v>
      </c>
      <c r="T27" s="198">
        <v>4</v>
      </c>
      <c r="U27" s="394">
        <v>2</v>
      </c>
      <c r="V27" s="345">
        <f t="shared" si="1"/>
        <v>44</v>
      </c>
      <c r="W27" s="402"/>
      <c r="X27" s="196">
        <v>0</v>
      </c>
      <c r="Y27" s="196"/>
      <c r="Z27" s="196"/>
      <c r="AA27" s="200"/>
      <c r="AB27" s="333"/>
      <c r="AC27" s="333"/>
      <c r="AD27" s="200"/>
      <c r="AE27" s="200"/>
      <c r="AF27" s="223"/>
      <c r="AG27" s="223"/>
      <c r="AH27" s="223"/>
      <c r="AI27" s="200"/>
      <c r="AJ27" s="200"/>
      <c r="AK27" s="395"/>
      <c r="AL27" s="337"/>
      <c r="AM27" s="337"/>
      <c r="AN27" s="337"/>
      <c r="AO27" s="337"/>
      <c r="AP27" s="341"/>
      <c r="AQ27" s="341"/>
      <c r="AR27" s="341"/>
      <c r="AS27" s="341"/>
      <c r="AT27" s="237"/>
      <c r="AU27" s="237"/>
      <c r="AV27" s="197">
        <f>SUM(AK27:AU27)</f>
        <v>0</v>
      </c>
      <c r="AW27" s="204">
        <f t="shared" si="6"/>
        <v>44</v>
      </c>
      <c r="AX27" s="224"/>
      <c r="AY27" s="224"/>
      <c r="AZ27" s="224"/>
      <c r="BA27" s="224"/>
      <c r="BB27" s="224"/>
      <c r="BC27" s="224"/>
      <c r="BD27" s="224"/>
      <c r="BE27" s="204"/>
      <c r="BF27" s="225"/>
    </row>
    <row r="28" spans="1:58" ht="19.5" thickBot="1">
      <c r="A28" s="570"/>
      <c r="B28" s="476"/>
      <c r="C28" s="519"/>
      <c r="D28" s="145" t="s">
        <v>19</v>
      </c>
      <c r="E28" s="198">
        <v>0</v>
      </c>
      <c r="F28" s="198"/>
      <c r="G28" s="198"/>
      <c r="H28" s="198"/>
      <c r="I28" s="198"/>
      <c r="J28" s="331"/>
      <c r="K28" s="331"/>
      <c r="L28" s="198"/>
      <c r="M28" s="198"/>
      <c r="N28" s="198"/>
      <c r="O28" s="198"/>
      <c r="P28" s="198"/>
      <c r="Q28" s="198"/>
      <c r="R28" s="198"/>
      <c r="S28" s="198"/>
      <c r="T28" s="198"/>
      <c r="U28" s="394"/>
      <c r="V28" s="345">
        <f t="shared" si="1"/>
        <v>0</v>
      </c>
      <c r="W28" s="402"/>
      <c r="X28" s="196">
        <v>0</v>
      </c>
      <c r="Y28" s="196"/>
      <c r="Z28" s="196"/>
      <c r="AA28" s="200"/>
      <c r="AB28" s="333"/>
      <c r="AC28" s="333"/>
      <c r="AD28" s="200"/>
      <c r="AE28" s="200"/>
      <c r="AF28" s="223"/>
      <c r="AG28" s="223"/>
      <c r="AH28" s="223"/>
      <c r="AI28" s="200"/>
      <c r="AJ28" s="200"/>
      <c r="AK28" s="395"/>
      <c r="AL28" s="337"/>
      <c r="AM28" s="337"/>
      <c r="AN28" s="337"/>
      <c r="AO28" s="337"/>
      <c r="AP28" s="341"/>
      <c r="AQ28" s="341"/>
      <c r="AR28" s="341"/>
      <c r="AS28" s="341"/>
      <c r="AT28" s="237"/>
      <c r="AU28" s="237"/>
      <c r="AV28" s="197">
        <f>SUM(AK28:AU28)</f>
        <v>0</v>
      </c>
      <c r="AW28" s="204">
        <f t="shared" si="6"/>
        <v>0</v>
      </c>
      <c r="AX28" s="224"/>
      <c r="AY28" s="224"/>
      <c r="AZ28" s="224"/>
      <c r="BA28" s="224"/>
      <c r="BB28" s="224"/>
      <c r="BC28" s="224"/>
      <c r="BD28" s="224"/>
      <c r="BE28" s="204"/>
      <c r="BF28" s="225"/>
    </row>
    <row r="29" spans="1:58" ht="20.25" thickBot="1" thickTop="1">
      <c r="A29" s="570"/>
      <c r="B29" s="475" t="s">
        <v>193</v>
      </c>
      <c r="C29" s="518" t="s">
        <v>194</v>
      </c>
      <c r="D29" s="145" t="s">
        <v>18</v>
      </c>
      <c r="E29" s="198">
        <v>2</v>
      </c>
      <c r="F29" s="198">
        <v>2</v>
      </c>
      <c r="G29" s="198">
        <v>4</v>
      </c>
      <c r="H29" s="198">
        <v>2</v>
      </c>
      <c r="I29" s="198">
        <v>4</v>
      </c>
      <c r="J29" s="331"/>
      <c r="K29" s="331"/>
      <c r="L29" s="198">
        <v>2</v>
      </c>
      <c r="M29" s="198">
        <v>4</v>
      </c>
      <c r="N29" s="198">
        <v>2</v>
      </c>
      <c r="O29" s="198">
        <v>2</v>
      </c>
      <c r="P29" s="198">
        <v>2</v>
      </c>
      <c r="Q29" s="198">
        <v>4</v>
      </c>
      <c r="R29" s="198">
        <v>2</v>
      </c>
      <c r="S29" s="198">
        <v>4</v>
      </c>
      <c r="T29" s="198">
        <v>4</v>
      </c>
      <c r="U29" s="394">
        <v>2</v>
      </c>
      <c r="V29" s="345">
        <f t="shared" si="1"/>
        <v>42</v>
      </c>
      <c r="W29" s="402"/>
      <c r="X29" s="196">
        <v>0</v>
      </c>
      <c r="Y29" s="196"/>
      <c r="Z29" s="196"/>
      <c r="AA29" s="200"/>
      <c r="AB29" s="333"/>
      <c r="AC29" s="333"/>
      <c r="AD29" s="200"/>
      <c r="AE29" s="200"/>
      <c r="AF29" s="223"/>
      <c r="AG29" s="223"/>
      <c r="AH29" s="223"/>
      <c r="AI29" s="200"/>
      <c r="AJ29" s="200"/>
      <c r="AK29" s="395"/>
      <c r="AL29" s="337"/>
      <c r="AM29" s="337"/>
      <c r="AN29" s="337"/>
      <c r="AO29" s="337"/>
      <c r="AP29" s="341"/>
      <c r="AQ29" s="341"/>
      <c r="AR29" s="341"/>
      <c r="AS29" s="341"/>
      <c r="AT29" s="237"/>
      <c r="AU29" s="237"/>
      <c r="AV29" s="197">
        <f>SUM(AK29:AU29)</f>
        <v>0</v>
      </c>
      <c r="AW29" s="204">
        <f t="shared" si="6"/>
        <v>42</v>
      </c>
      <c r="AX29" s="224"/>
      <c r="AY29" s="224"/>
      <c r="AZ29" s="224"/>
      <c r="BA29" s="224"/>
      <c r="BB29" s="224"/>
      <c r="BC29" s="224"/>
      <c r="BD29" s="224"/>
      <c r="BE29" s="204"/>
      <c r="BF29" s="225"/>
    </row>
    <row r="30" spans="1:58" ht="19.5" thickBot="1">
      <c r="A30" s="570"/>
      <c r="B30" s="476"/>
      <c r="C30" s="519"/>
      <c r="D30" s="145" t="s">
        <v>19</v>
      </c>
      <c r="E30" s="198">
        <v>1</v>
      </c>
      <c r="F30" s="198">
        <v>1</v>
      </c>
      <c r="G30" s="198">
        <v>2</v>
      </c>
      <c r="H30" s="198">
        <v>1</v>
      </c>
      <c r="I30" s="198">
        <v>2</v>
      </c>
      <c r="J30" s="331"/>
      <c r="K30" s="331"/>
      <c r="L30" s="198">
        <v>1</v>
      </c>
      <c r="M30" s="198">
        <v>2</v>
      </c>
      <c r="N30" s="198">
        <v>2</v>
      </c>
      <c r="O30" s="198">
        <v>2</v>
      </c>
      <c r="P30" s="198">
        <v>1</v>
      </c>
      <c r="Q30" s="198"/>
      <c r="R30" s="198">
        <v>1</v>
      </c>
      <c r="S30" s="198">
        <v>2</v>
      </c>
      <c r="T30" s="198">
        <v>2</v>
      </c>
      <c r="U30" s="394"/>
      <c r="V30" s="345">
        <f t="shared" si="1"/>
        <v>20</v>
      </c>
      <c r="W30" s="402"/>
      <c r="X30" s="196">
        <v>0</v>
      </c>
      <c r="Y30" s="196"/>
      <c r="Z30" s="196"/>
      <c r="AA30" s="200"/>
      <c r="AB30" s="333"/>
      <c r="AC30" s="333"/>
      <c r="AD30" s="200"/>
      <c r="AE30" s="200"/>
      <c r="AF30" s="223"/>
      <c r="AG30" s="223"/>
      <c r="AH30" s="223"/>
      <c r="AI30" s="200"/>
      <c r="AJ30" s="200"/>
      <c r="AK30" s="395"/>
      <c r="AL30" s="337"/>
      <c r="AM30" s="337"/>
      <c r="AN30" s="337"/>
      <c r="AO30" s="337"/>
      <c r="AP30" s="341"/>
      <c r="AQ30" s="341"/>
      <c r="AR30" s="341"/>
      <c r="AS30" s="341"/>
      <c r="AT30" s="237"/>
      <c r="AU30" s="237"/>
      <c r="AV30" s="197">
        <f>SUM(AK30:AU30)</f>
        <v>0</v>
      </c>
      <c r="AW30" s="204">
        <f t="shared" si="6"/>
        <v>20</v>
      </c>
      <c r="AX30" s="224"/>
      <c r="AY30" s="224"/>
      <c r="AZ30" s="224"/>
      <c r="BA30" s="224"/>
      <c r="BB30" s="224"/>
      <c r="BC30" s="224"/>
      <c r="BD30" s="224"/>
      <c r="BE30" s="204"/>
      <c r="BF30" s="225"/>
    </row>
    <row r="31" spans="1:58" ht="20.25" thickBot="1" thickTop="1">
      <c r="A31" s="570"/>
      <c r="B31" s="475" t="s">
        <v>93</v>
      </c>
      <c r="C31" s="518" t="s">
        <v>215</v>
      </c>
      <c r="D31" s="145" t="s">
        <v>18</v>
      </c>
      <c r="E31" s="198">
        <v>6</v>
      </c>
      <c r="F31" s="198">
        <v>8</v>
      </c>
      <c r="G31" s="198">
        <v>6</v>
      </c>
      <c r="H31" s="198">
        <v>8</v>
      </c>
      <c r="I31" s="198">
        <v>6</v>
      </c>
      <c r="J31" s="331"/>
      <c r="K31" s="331"/>
      <c r="L31" s="198">
        <v>8</v>
      </c>
      <c r="M31" s="198">
        <v>6</v>
      </c>
      <c r="N31" s="198">
        <v>6</v>
      </c>
      <c r="O31" s="198">
        <v>6</v>
      </c>
      <c r="P31" s="198">
        <v>6</v>
      </c>
      <c r="Q31" s="198">
        <v>6</v>
      </c>
      <c r="R31" s="198">
        <v>8</v>
      </c>
      <c r="S31" s="198">
        <v>4</v>
      </c>
      <c r="T31" s="198">
        <v>2</v>
      </c>
      <c r="U31" s="394">
        <v>6</v>
      </c>
      <c r="V31" s="345">
        <f t="shared" si="1"/>
        <v>92</v>
      </c>
      <c r="W31" s="402"/>
      <c r="X31" s="196">
        <v>2</v>
      </c>
      <c r="Y31" s="196">
        <v>2</v>
      </c>
      <c r="Z31" s="196">
        <v>2</v>
      </c>
      <c r="AA31" s="200"/>
      <c r="AB31" s="333"/>
      <c r="AC31" s="333"/>
      <c r="AD31" s="200">
        <v>2</v>
      </c>
      <c r="AE31" s="200"/>
      <c r="AF31" s="223"/>
      <c r="AG31" s="223"/>
      <c r="AH31" s="223"/>
      <c r="AI31" s="200">
        <v>2</v>
      </c>
      <c r="AJ31" s="200">
        <v>2</v>
      </c>
      <c r="AK31" s="395"/>
      <c r="AL31" s="337"/>
      <c r="AM31" s="337"/>
      <c r="AN31" s="337"/>
      <c r="AO31" s="337"/>
      <c r="AP31" s="341"/>
      <c r="AQ31" s="341"/>
      <c r="AR31" s="341"/>
      <c r="AS31" s="341"/>
      <c r="AT31" s="237"/>
      <c r="AU31" s="237"/>
      <c r="AV31" s="197">
        <f aca="true" t="shared" si="19" ref="AV31:AV45">SUM(X31:AU31)</f>
        <v>12</v>
      </c>
      <c r="AW31" s="204">
        <f t="shared" si="6"/>
        <v>104</v>
      </c>
      <c r="AX31" s="224"/>
      <c r="AY31" s="224"/>
      <c r="AZ31" s="224"/>
      <c r="BA31" s="224"/>
      <c r="BB31" s="224"/>
      <c r="BC31" s="224"/>
      <c r="BD31" s="224"/>
      <c r="BE31" s="204"/>
      <c r="BF31" s="225"/>
    </row>
    <row r="32" spans="1:58" ht="19.5" thickBot="1">
      <c r="A32" s="570"/>
      <c r="B32" s="476"/>
      <c r="C32" s="519"/>
      <c r="D32" s="145" t="s">
        <v>19</v>
      </c>
      <c r="E32" s="198">
        <v>2</v>
      </c>
      <c r="F32" s="198"/>
      <c r="G32" s="198"/>
      <c r="H32" s="198">
        <v>2</v>
      </c>
      <c r="I32" s="198"/>
      <c r="J32" s="331"/>
      <c r="K32" s="331"/>
      <c r="L32" s="198">
        <v>2</v>
      </c>
      <c r="M32" s="198"/>
      <c r="N32" s="198"/>
      <c r="O32" s="198"/>
      <c r="P32" s="198">
        <v>2</v>
      </c>
      <c r="Q32" s="198"/>
      <c r="R32" s="198">
        <v>2</v>
      </c>
      <c r="S32" s="198"/>
      <c r="T32" s="198"/>
      <c r="U32" s="394">
        <v>2</v>
      </c>
      <c r="V32" s="345">
        <f t="shared" si="1"/>
        <v>12</v>
      </c>
      <c r="W32" s="402"/>
      <c r="X32" s="196">
        <v>2</v>
      </c>
      <c r="Y32" s="196">
        <v>1</v>
      </c>
      <c r="Z32" s="196">
        <v>3</v>
      </c>
      <c r="AA32" s="200"/>
      <c r="AB32" s="333"/>
      <c r="AC32" s="333"/>
      <c r="AD32" s="200">
        <v>1</v>
      </c>
      <c r="AE32" s="200"/>
      <c r="AF32" s="223"/>
      <c r="AG32" s="223"/>
      <c r="AH32" s="223"/>
      <c r="AI32" s="200">
        <v>2</v>
      </c>
      <c r="AJ32" s="200">
        <v>2</v>
      </c>
      <c r="AK32" s="395">
        <v>1</v>
      </c>
      <c r="AL32" s="337"/>
      <c r="AM32" s="337"/>
      <c r="AN32" s="337"/>
      <c r="AO32" s="337"/>
      <c r="AP32" s="341"/>
      <c r="AQ32" s="341"/>
      <c r="AR32" s="341"/>
      <c r="AS32" s="341"/>
      <c r="AT32" s="237"/>
      <c r="AU32" s="237"/>
      <c r="AV32" s="197">
        <f t="shared" si="19"/>
        <v>12</v>
      </c>
      <c r="AW32" s="204">
        <f t="shared" si="6"/>
        <v>24</v>
      </c>
      <c r="AX32" s="224"/>
      <c r="AY32" s="224"/>
      <c r="AZ32" s="224"/>
      <c r="BA32" s="224"/>
      <c r="BB32" s="224"/>
      <c r="BC32" s="224"/>
      <c r="BD32" s="224"/>
      <c r="BE32" s="204"/>
      <c r="BF32" s="225"/>
    </row>
    <row r="33" spans="1:58" ht="20.25" thickBot="1" thickTop="1">
      <c r="A33" s="570"/>
      <c r="B33" s="500" t="s">
        <v>197</v>
      </c>
      <c r="C33" s="576" t="s">
        <v>63</v>
      </c>
      <c r="D33" s="207" t="s">
        <v>18</v>
      </c>
      <c r="E33" s="208">
        <f>E35+E46</f>
        <v>18</v>
      </c>
      <c r="F33" s="208">
        <f aca="true" t="shared" si="20" ref="F33:T33">F35+F46</f>
        <v>16</v>
      </c>
      <c r="G33" s="208">
        <f t="shared" si="20"/>
        <v>18</v>
      </c>
      <c r="H33" s="208">
        <f t="shared" si="20"/>
        <v>16</v>
      </c>
      <c r="I33" s="208">
        <f t="shared" si="20"/>
        <v>18</v>
      </c>
      <c r="J33" s="208">
        <f t="shared" si="20"/>
        <v>36</v>
      </c>
      <c r="K33" s="208">
        <f t="shared" si="20"/>
        <v>36</v>
      </c>
      <c r="L33" s="208">
        <f t="shared" si="20"/>
        <v>16</v>
      </c>
      <c r="M33" s="208">
        <f t="shared" si="20"/>
        <v>18</v>
      </c>
      <c r="N33" s="208">
        <f t="shared" si="20"/>
        <v>18</v>
      </c>
      <c r="O33" s="208">
        <f t="shared" si="20"/>
        <v>20</v>
      </c>
      <c r="P33" s="208">
        <f t="shared" si="20"/>
        <v>20</v>
      </c>
      <c r="Q33" s="208">
        <f t="shared" si="20"/>
        <v>20</v>
      </c>
      <c r="R33" s="208">
        <f t="shared" si="20"/>
        <v>17</v>
      </c>
      <c r="S33" s="208">
        <f t="shared" si="20"/>
        <v>22</v>
      </c>
      <c r="T33" s="386">
        <f t="shared" si="20"/>
        <v>22</v>
      </c>
      <c r="U33" s="386">
        <f>U35+U46</f>
        <v>20</v>
      </c>
      <c r="V33" s="345">
        <f t="shared" si="1"/>
        <v>351</v>
      </c>
      <c r="W33" s="402"/>
      <c r="X33" s="229">
        <f>X35</f>
        <v>16</v>
      </c>
      <c r="Y33" s="229">
        <f aca="true" t="shared" si="21" ref="Y33:AJ33">Y35</f>
        <v>16</v>
      </c>
      <c r="Z33" s="229">
        <f t="shared" si="21"/>
        <v>18</v>
      </c>
      <c r="AA33" s="229">
        <f t="shared" si="21"/>
        <v>20</v>
      </c>
      <c r="AB33" s="229">
        <f t="shared" si="21"/>
        <v>36</v>
      </c>
      <c r="AC33" s="229">
        <f t="shared" si="21"/>
        <v>36</v>
      </c>
      <c r="AD33" s="229">
        <f t="shared" si="21"/>
        <v>20</v>
      </c>
      <c r="AE33" s="229">
        <f t="shared" si="21"/>
        <v>20</v>
      </c>
      <c r="AF33" s="229">
        <f t="shared" si="21"/>
        <v>36</v>
      </c>
      <c r="AG33" s="229">
        <f t="shared" si="21"/>
        <v>36</v>
      </c>
      <c r="AH33" s="229">
        <f t="shared" si="21"/>
        <v>36</v>
      </c>
      <c r="AI33" s="229">
        <f t="shared" si="21"/>
        <v>20</v>
      </c>
      <c r="AJ33" s="229">
        <f t="shared" si="21"/>
        <v>20</v>
      </c>
      <c r="AK33" s="387">
        <f>AK35</f>
        <v>22</v>
      </c>
      <c r="AL33" s="230">
        <v>0</v>
      </c>
      <c r="AM33" s="230">
        <f aca="true" t="shared" si="22" ref="AM33:AO34">AM35</f>
        <v>0</v>
      </c>
      <c r="AN33" s="230">
        <f t="shared" si="22"/>
        <v>0</v>
      </c>
      <c r="AO33" s="230">
        <f t="shared" si="22"/>
        <v>0</v>
      </c>
      <c r="AP33" s="230"/>
      <c r="AQ33" s="230"/>
      <c r="AR33" s="230"/>
      <c r="AS33" s="230"/>
      <c r="AT33" s="237"/>
      <c r="AU33" s="237"/>
      <c r="AV33" s="197">
        <f t="shared" si="19"/>
        <v>352</v>
      </c>
      <c r="AW33" s="204">
        <f t="shared" si="6"/>
        <v>703</v>
      </c>
      <c r="AX33" s="224"/>
      <c r="AY33" s="224"/>
      <c r="AZ33" s="224"/>
      <c r="BA33" s="224"/>
      <c r="BB33" s="224"/>
      <c r="BC33" s="224"/>
      <c r="BD33" s="224"/>
      <c r="BE33" s="204"/>
      <c r="BF33" s="225"/>
    </row>
    <row r="34" spans="1:58" ht="19.5" thickBot="1">
      <c r="A34" s="570"/>
      <c r="B34" s="454"/>
      <c r="C34" s="577"/>
      <c r="D34" s="207" t="s">
        <v>19</v>
      </c>
      <c r="E34" s="208">
        <f>E36+E47</f>
        <v>1</v>
      </c>
      <c r="F34" s="208">
        <f aca="true" t="shared" si="23" ref="F34:T34">F36+F47</f>
        <v>2</v>
      </c>
      <c r="G34" s="208">
        <f t="shared" si="23"/>
        <v>2</v>
      </c>
      <c r="H34" s="208">
        <f t="shared" si="23"/>
        <v>0</v>
      </c>
      <c r="I34" s="208">
        <f t="shared" si="23"/>
        <v>2</v>
      </c>
      <c r="J34" s="208">
        <f t="shared" si="23"/>
        <v>0</v>
      </c>
      <c r="K34" s="208">
        <f t="shared" si="23"/>
        <v>0</v>
      </c>
      <c r="L34" s="208">
        <f t="shared" si="23"/>
        <v>1</v>
      </c>
      <c r="M34" s="208">
        <f t="shared" si="23"/>
        <v>1</v>
      </c>
      <c r="N34" s="208">
        <f t="shared" si="23"/>
        <v>2</v>
      </c>
      <c r="O34" s="208">
        <f t="shared" si="23"/>
        <v>1</v>
      </c>
      <c r="P34" s="208">
        <f t="shared" si="23"/>
        <v>1</v>
      </c>
      <c r="Q34" s="208">
        <f t="shared" si="23"/>
        <v>3</v>
      </c>
      <c r="R34" s="208">
        <f t="shared" si="23"/>
        <v>1</v>
      </c>
      <c r="S34" s="208">
        <f t="shared" si="23"/>
        <v>2</v>
      </c>
      <c r="T34" s="208">
        <f t="shared" si="23"/>
        <v>2</v>
      </c>
      <c r="U34" s="386">
        <f>U36+U47</f>
        <v>2</v>
      </c>
      <c r="V34" s="345">
        <f t="shared" si="1"/>
        <v>23</v>
      </c>
      <c r="W34" s="402"/>
      <c r="X34" s="229">
        <f>X36</f>
        <v>1</v>
      </c>
      <c r="Y34" s="229">
        <f aca="true" t="shared" si="24" ref="Y34:AJ34">Y36</f>
        <v>4</v>
      </c>
      <c r="Z34" s="229">
        <f t="shared" si="24"/>
        <v>0</v>
      </c>
      <c r="AA34" s="229">
        <f t="shared" si="24"/>
        <v>6</v>
      </c>
      <c r="AB34" s="229">
        <f t="shared" si="24"/>
        <v>0</v>
      </c>
      <c r="AC34" s="229">
        <f t="shared" si="24"/>
        <v>0</v>
      </c>
      <c r="AD34" s="229">
        <f t="shared" si="24"/>
        <v>3</v>
      </c>
      <c r="AE34" s="229">
        <f t="shared" si="24"/>
        <v>3</v>
      </c>
      <c r="AF34" s="229">
        <f t="shared" si="24"/>
        <v>0</v>
      </c>
      <c r="AG34" s="229">
        <f t="shared" si="24"/>
        <v>0</v>
      </c>
      <c r="AH34" s="229">
        <f t="shared" si="24"/>
        <v>0</v>
      </c>
      <c r="AI34" s="229">
        <f t="shared" si="24"/>
        <v>1</v>
      </c>
      <c r="AJ34" s="229">
        <f t="shared" si="24"/>
        <v>3</v>
      </c>
      <c r="AK34" s="387">
        <f>AK36</f>
        <v>3</v>
      </c>
      <c r="AL34" s="230">
        <v>0</v>
      </c>
      <c r="AM34" s="230">
        <f t="shared" si="22"/>
        <v>0</v>
      </c>
      <c r="AN34" s="230">
        <f t="shared" si="22"/>
        <v>0</v>
      </c>
      <c r="AO34" s="230">
        <f t="shared" si="22"/>
        <v>0</v>
      </c>
      <c r="AP34" s="230"/>
      <c r="AQ34" s="230"/>
      <c r="AR34" s="230"/>
      <c r="AS34" s="230"/>
      <c r="AT34" s="237"/>
      <c r="AU34" s="237"/>
      <c r="AV34" s="197">
        <f t="shared" si="19"/>
        <v>24</v>
      </c>
      <c r="AW34" s="204">
        <f t="shared" si="6"/>
        <v>47</v>
      </c>
      <c r="AX34" s="224"/>
      <c r="AY34" s="224"/>
      <c r="AZ34" s="224"/>
      <c r="BA34" s="224"/>
      <c r="BB34" s="224"/>
      <c r="BC34" s="224"/>
      <c r="BD34" s="224"/>
      <c r="BE34" s="204"/>
      <c r="BF34" s="225"/>
    </row>
    <row r="35" spans="1:88" s="213" customFormat="1" ht="20.25" thickBot="1" thickTop="1">
      <c r="A35" s="570"/>
      <c r="B35" s="574" t="s">
        <v>94</v>
      </c>
      <c r="C35" s="587" t="s">
        <v>216</v>
      </c>
      <c r="D35" s="156" t="s">
        <v>18</v>
      </c>
      <c r="E35" s="210">
        <f>E37+E39+E41+E43+E44+E45</f>
        <v>12</v>
      </c>
      <c r="F35" s="210">
        <f aca="true" t="shared" si="25" ref="F35:T35">F37+F39+F41+F43+F44+F45</f>
        <v>10</v>
      </c>
      <c r="G35" s="210">
        <f t="shared" si="25"/>
        <v>12</v>
      </c>
      <c r="H35" s="210">
        <f t="shared" si="25"/>
        <v>10</v>
      </c>
      <c r="I35" s="210">
        <f t="shared" si="25"/>
        <v>12</v>
      </c>
      <c r="J35" s="210">
        <f t="shared" si="25"/>
        <v>0</v>
      </c>
      <c r="K35" s="210">
        <f t="shared" si="25"/>
        <v>0</v>
      </c>
      <c r="L35" s="210">
        <f t="shared" si="25"/>
        <v>12</v>
      </c>
      <c r="M35" s="210">
        <f t="shared" si="25"/>
        <v>14</v>
      </c>
      <c r="N35" s="210">
        <f t="shared" si="25"/>
        <v>12</v>
      </c>
      <c r="O35" s="210">
        <f t="shared" si="25"/>
        <v>14</v>
      </c>
      <c r="P35" s="210">
        <f t="shared" si="25"/>
        <v>14</v>
      </c>
      <c r="Q35" s="210">
        <f t="shared" si="25"/>
        <v>14</v>
      </c>
      <c r="R35" s="210">
        <f t="shared" si="25"/>
        <v>11</v>
      </c>
      <c r="S35" s="210">
        <f t="shared" si="25"/>
        <v>12</v>
      </c>
      <c r="T35" s="388">
        <f t="shared" si="25"/>
        <v>12</v>
      </c>
      <c r="U35" s="392">
        <f>U37+U39+U41+U43+U44+U45</f>
        <v>12</v>
      </c>
      <c r="V35" s="345">
        <f t="shared" si="1"/>
        <v>183</v>
      </c>
      <c r="W35" s="402"/>
      <c r="X35" s="211">
        <f>X37+X39+X41+X43+X44+X45</f>
        <v>16</v>
      </c>
      <c r="Y35" s="211">
        <f aca="true" t="shared" si="26" ref="Y35:AJ35">Y37+Y39+Y41+Y43+Y44+Y45</f>
        <v>16</v>
      </c>
      <c r="Z35" s="211">
        <f t="shared" si="26"/>
        <v>18</v>
      </c>
      <c r="AA35" s="211">
        <f t="shared" si="26"/>
        <v>20</v>
      </c>
      <c r="AB35" s="211">
        <f t="shared" si="26"/>
        <v>36</v>
      </c>
      <c r="AC35" s="211">
        <f t="shared" si="26"/>
        <v>36</v>
      </c>
      <c r="AD35" s="211">
        <f t="shared" si="26"/>
        <v>20</v>
      </c>
      <c r="AE35" s="211">
        <f t="shared" si="26"/>
        <v>20</v>
      </c>
      <c r="AF35" s="211">
        <f t="shared" si="26"/>
        <v>36</v>
      </c>
      <c r="AG35" s="211">
        <f t="shared" si="26"/>
        <v>36</v>
      </c>
      <c r="AH35" s="211">
        <f t="shared" si="26"/>
        <v>36</v>
      </c>
      <c r="AI35" s="211">
        <f t="shared" si="26"/>
        <v>20</v>
      </c>
      <c r="AJ35" s="211">
        <f t="shared" si="26"/>
        <v>20</v>
      </c>
      <c r="AK35" s="393">
        <f>AK37+AK39+AK41+AK43+AK44+AK45</f>
        <v>22</v>
      </c>
      <c r="AL35" s="212">
        <f>AL37+AL39+AL41+AL43+AL44+AL45</f>
        <v>0</v>
      </c>
      <c r="AM35" s="212">
        <f>AM37+AM39+AM41+AM43+AM44+AM45</f>
        <v>0</v>
      </c>
      <c r="AN35" s="212">
        <f>AN37+AN39+AN41+AN43+AN44+AN45</f>
        <v>0</v>
      </c>
      <c r="AO35" s="212">
        <f>AO37+AO39+AO41+AO43+AO44+AO45</f>
        <v>0</v>
      </c>
      <c r="AP35" s="212"/>
      <c r="AQ35" s="212"/>
      <c r="AR35" s="212"/>
      <c r="AS35" s="212"/>
      <c r="AT35" s="237"/>
      <c r="AU35" s="237"/>
      <c r="AV35" s="197">
        <f t="shared" si="19"/>
        <v>352</v>
      </c>
      <c r="AW35" s="204">
        <f t="shared" si="6"/>
        <v>535</v>
      </c>
      <c r="AX35" s="224"/>
      <c r="AY35" s="224"/>
      <c r="AZ35" s="224"/>
      <c r="BA35" s="224"/>
      <c r="BB35" s="224"/>
      <c r="BC35" s="224"/>
      <c r="BD35" s="224"/>
      <c r="BE35" s="204"/>
      <c r="BF35" s="225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</row>
    <row r="36" spans="1:88" s="213" customFormat="1" ht="19.5" thickBot="1">
      <c r="A36" s="570"/>
      <c r="B36" s="575"/>
      <c r="C36" s="588"/>
      <c r="D36" s="157" t="s">
        <v>19</v>
      </c>
      <c r="E36" s="210">
        <f>E38+E40+E42</f>
        <v>1</v>
      </c>
      <c r="F36" s="210">
        <f aca="true" t="shared" si="27" ref="F36:T36">F38+F40+F42</f>
        <v>2</v>
      </c>
      <c r="G36" s="210">
        <f t="shared" si="27"/>
        <v>2</v>
      </c>
      <c r="H36" s="210">
        <f t="shared" si="27"/>
        <v>0</v>
      </c>
      <c r="I36" s="210">
        <f t="shared" si="27"/>
        <v>2</v>
      </c>
      <c r="J36" s="210">
        <f t="shared" si="27"/>
        <v>0</v>
      </c>
      <c r="K36" s="210">
        <f t="shared" si="27"/>
        <v>0</v>
      </c>
      <c r="L36" s="210">
        <f t="shared" si="27"/>
        <v>1</v>
      </c>
      <c r="M36" s="210">
        <f t="shared" si="27"/>
        <v>1</v>
      </c>
      <c r="N36" s="210">
        <f t="shared" si="27"/>
        <v>2</v>
      </c>
      <c r="O36" s="210">
        <f t="shared" si="27"/>
        <v>1</v>
      </c>
      <c r="P36" s="210">
        <f t="shared" si="27"/>
        <v>1</v>
      </c>
      <c r="Q36" s="210">
        <f t="shared" si="27"/>
        <v>3</v>
      </c>
      <c r="R36" s="210">
        <f t="shared" si="27"/>
        <v>1</v>
      </c>
      <c r="S36" s="210">
        <f t="shared" si="27"/>
        <v>2</v>
      </c>
      <c r="T36" s="210">
        <f t="shared" si="27"/>
        <v>2</v>
      </c>
      <c r="U36" s="392">
        <f>U38+U40+U42</f>
        <v>2</v>
      </c>
      <c r="V36" s="345">
        <f t="shared" si="1"/>
        <v>23</v>
      </c>
      <c r="W36" s="402"/>
      <c r="X36" s="211">
        <f>X38+X40+X42</f>
        <v>1</v>
      </c>
      <c r="Y36" s="211">
        <f aca="true" t="shared" si="28" ref="Y36:AJ36">Y38+Y40+Y42</f>
        <v>4</v>
      </c>
      <c r="Z36" s="211">
        <f t="shared" si="28"/>
        <v>0</v>
      </c>
      <c r="AA36" s="211">
        <f t="shared" si="28"/>
        <v>6</v>
      </c>
      <c r="AB36" s="211">
        <f t="shared" si="28"/>
        <v>0</v>
      </c>
      <c r="AC36" s="211">
        <f t="shared" si="28"/>
        <v>0</v>
      </c>
      <c r="AD36" s="211">
        <f t="shared" si="28"/>
        <v>3</v>
      </c>
      <c r="AE36" s="211">
        <f t="shared" si="28"/>
        <v>3</v>
      </c>
      <c r="AF36" s="211">
        <f t="shared" si="28"/>
        <v>0</v>
      </c>
      <c r="AG36" s="211">
        <f t="shared" si="28"/>
        <v>0</v>
      </c>
      <c r="AH36" s="211">
        <f t="shared" si="28"/>
        <v>0</v>
      </c>
      <c r="AI36" s="211">
        <f t="shared" si="28"/>
        <v>1</v>
      </c>
      <c r="AJ36" s="211">
        <f t="shared" si="28"/>
        <v>3</v>
      </c>
      <c r="AK36" s="393">
        <f>AK38+AK40+AK42</f>
        <v>3</v>
      </c>
      <c r="AL36" s="212">
        <f>AL38+AL40+AL42</f>
        <v>0</v>
      </c>
      <c r="AM36" s="212">
        <f>AM38+AM40+AM42</f>
        <v>0</v>
      </c>
      <c r="AN36" s="212">
        <f>AN38+AN40+AN42</f>
        <v>0</v>
      </c>
      <c r="AO36" s="212">
        <f>AO38+AO40+AO42</f>
        <v>0</v>
      </c>
      <c r="AP36" s="212"/>
      <c r="AQ36" s="212"/>
      <c r="AR36" s="212"/>
      <c r="AS36" s="212"/>
      <c r="AT36" s="237"/>
      <c r="AU36" s="237"/>
      <c r="AV36" s="197">
        <f t="shared" si="19"/>
        <v>24</v>
      </c>
      <c r="AW36" s="204">
        <f>AV36+V36</f>
        <v>47</v>
      </c>
      <c r="AX36" s="224"/>
      <c r="AY36" s="224"/>
      <c r="AZ36" s="224"/>
      <c r="BA36" s="224"/>
      <c r="BB36" s="224"/>
      <c r="BC36" s="224"/>
      <c r="BD36" s="224"/>
      <c r="BE36" s="204"/>
      <c r="BF36" s="225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</row>
    <row r="37" spans="1:88" s="216" customFormat="1" ht="20.25" thickBot="1" thickTop="1">
      <c r="A37" s="570"/>
      <c r="B37" s="546" t="s">
        <v>95</v>
      </c>
      <c r="C37" s="583" t="s">
        <v>218</v>
      </c>
      <c r="D37" s="259" t="s">
        <v>18</v>
      </c>
      <c r="E37" s="203">
        <v>4</v>
      </c>
      <c r="F37" s="203">
        <v>4</v>
      </c>
      <c r="G37" s="203">
        <v>6</v>
      </c>
      <c r="H37" s="203">
        <v>4</v>
      </c>
      <c r="I37" s="203">
        <v>6</v>
      </c>
      <c r="J37" s="331"/>
      <c r="K37" s="331"/>
      <c r="L37" s="203">
        <v>4</v>
      </c>
      <c r="M37" s="203">
        <v>6</v>
      </c>
      <c r="N37" s="203">
        <v>4</v>
      </c>
      <c r="O37" s="203">
        <v>6</v>
      </c>
      <c r="P37" s="203">
        <v>6</v>
      </c>
      <c r="Q37" s="203">
        <v>6</v>
      </c>
      <c r="R37" s="344">
        <v>4</v>
      </c>
      <c r="S37" s="344">
        <v>6</v>
      </c>
      <c r="T37" s="344">
        <v>6</v>
      </c>
      <c r="U37" s="390">
        <v>4</v>
      </c>
      <c r="V37" s="345">
        <f t="shared" si="1"/>
        <v>76</v>
      </c>
      <c r="W37" s="402"/>
      <c r="X37" s="214">
        <v>2</v>
      </c>
      <c r="Y37" s="214">
        <v>2</v>
      </c>
      <c r="Z37" s="214">
        <v>4</v>
      </c>
      <c r="AA37" s="215">
        <v>4</v>
      </c>
      <c r="AB37" s="333"/>
      <c r="AC37" s="333"/>
      <c r="AD37" s="215">
        <v>4</v>
      </c>
      <c r="AE37" s="215">
        <v>4</v>
      </c>
      <c r="AF37" s="223"/>
      <c r="AG37" s="223"/>
      <c r="AH37" s="223"/>
      <c r="AI37" s="347">
        <v>2</v>
      </c>
      <c r="AJ37" s="347">
        <v>2</v>
      </c>
      <c r="AK37" s="391">
        <v>2</v>
      </c>
      <c r="AL37" s="337"/>
      <c r="AM37" s="337"/>
      <c r="AN37" s="337"/>
      <c r="AO37" s="337"/>
      <c r="AP37" s="341"/>
      <c r="AQ37" s="341"/>
      <c r="AR37" s="341"/>
      <c r="AS37" s="341"/>
      <c r="AT37" s="237"/>
      <c r="AU37" s="237"/>
      <c r="AV37" s="197">
        <f t="shared" si="19"/>
        <v>26</v>
      </c>
      <c r="AW37" s="204">
        <f t="shared" si="6"/>
        <v>102</v>
      </c>
      <c r="AX37" s="224"/>
      <c r="AY37" s="224"/>
      <c r="AZ37" s="224"/>
      <c r="BA37" s="224"/>
      <c r="BB37" s="224"/>
      <c r="BC37" s="224"/>
      <c r="BD37" s="224"/>
      <c r="BE37" s="204"/>
      <c r="BF37" s="225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</row>
    <row r="38" spans="1:88" s="216" customFormat="1" ht="19.5" thickBot="1">
      <c r="A38" s="570"/>
      <c r="B38" s="594"/>
      <c r="C38" s="584"/>
      <c r="D38" s="158" t="s">
        <v>19</v>
      </c>
      <c r="E38" s="203">
        <v>1</v>
      </c>
      <c r="F38" s="203">
        <v>1</v>
      </c>
      <c r="G38" s="203">
        <v>2</v>
      </c>
      <c r="H38" s="203"/>
      <c r="I38" s="203">
        <v>1</v>
      </c>
      <c r="J38" s="331"/>
      <c r="K38" s="331"/>
      <c r="L38" s="203">
        <v>1</v>
      </c>
      <c r="M38" s="203"/>
      <c r="N38" s="203">
        <v>2</v>
      </c>
      <c r="O38" s="203"/>
      <c r="P38" s="203">
        <v>1</v>
      </c>
      <c r="Q38" s="203">
        <v>2</v>
      </c>
      <c r="R38" s="203">
        <v>1</v>
      </c>
      <c r="S38" s="344">
        <v>2</v>
      </c>
      <c r="T38" s="344">
        <v>2</v>
      </c>
      <c r="U38" s="390">
        <v>2</v>
      </c>
      <c r="V38" s="345">
        <f t="shared" si="1"/>
        <v>18</v>
      </c>
      <c r="W38" s="402"/>
      <c r="X38" s="214">
        <v>1</v>
      </c>
      <c r="Y38" s="214">
        <v>4</v>
      </c>
      <c r="Z38" s="214"/>
      <c r="AA38" s="215">
        <v>5</v>
      </c>
      <c r="AB38" s="333"/>
      <c r="AC38" s="333"/>
      <c r="AD38" s="215">
        <v>2</v>
      </c>
      <c r="AE38" s="215">
        <v>3</v>
      </c>
      <c r="AF38" s="223"/>
      <c r="AG38" s="223"/>
      <c r="AH38" s="223"/>
      <c r="AI38" s="347"/>
      <c r="AJ38" s="215">
        <v>2</v>
      </c>
      <c r="AK38" s="391">
        <v>1</v>
      </c>
      <c r="AL38" s="337"/>
      <c r="AM38" s="337"/>
      <c r="AN38" s="337"/>
      <c r="AO38" s="337"/>
      <c r="AP38" s="341"/>
      <c r="AQ38" s="341"/>
      <c r="AR38" s="341"/>
      <c r="AS38" s="341"/>
      <c r="AT38" s="237"/>
      <c r="AU38" s="237"/>
      <c r="AV38" s="197">
        <f t="shared" si="19"/>
        <v>18</v>
      </c>
      <c r="AW38" s="204">
        <f t="shared" si="6"/>
        <v>36</v>
      </c>
      <c r="AX38" s="224"/>
      <c r="AY38" s="224"/>
      <c r="AZ38" s="224"/>
      <c r="BA38" s="224"/>
      <c r="BB38" s="224"/>
      <c r="BC38" s="224"/>
      <c r="BD38" s="224"/>
      <c r="BE38" s="204"/>
      <c r="BF38" s="225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</row>
    <row r="39" spans="1:88" s="216" customFormat="1" ht="24" customHeight="1" thickBot="1" thickTop="1">
      <c r="A39" s="570"/>
      <c r="B39" s="546" t="s">
        <v>217</v>
      </c>
      <c r="C39" s="583" t="s">
        <v>219</v>
      </c>
      <c r="D39" s="158" t="s">
        <v>187</v>
      </c>
      <c r="E39" s="203">
        <v>6</v>
      </c>
      <c r="F39" s="203">
        <v>6</v>
      </c>
      <c r="G39" s="203">
        <v>4</v>
      </c>
      <c r="H39" s="203">
        <v>4</v>
      </c>
      <c r="I39" s="203">
        <v>6</v>
      </c>
      <c r="J39" s="331"/>
      <c r="K39" s="331"/>
      <c r="L39" s="203">
        <v>6</v>
      </c>
      <c r="M39" s="203">
        <v>6</v>
      </c>
      <c r="N39" s="203">
        <v>6</v>
      </c>
      <c r="O39" s="203">
        <v>6</v>
      </c>
      <c r="P39" s="203">
        <v>6</v>
      </c>
      <c r="Q39" s="203">
        <v>6</v>
      </c>
      <c r="R39" s="203">
        <v>6</v>
      </c>
      <c r="S39" s="344">
        <v>6</v>
      </c>
      <c r="T39" s="344">
        <v>4</v>
      </c>
      <c r="U39" s="390">
        <v>6</v>
      </c>
      <c r="V39" s="345">
        <f t="shared" si="1"/>
        <v>84</v>
      </c>
      <c r="W39" s="402"/>
      <c r="X39" s="214">
        <v>12</v>
      </c>
      <c r="Y39" s="214">
        <v>10</v>
      </c>
      <c r="Z39" s="214">
        <v>10</v>
      </c>
      <c r="AA39" s="215">
        <v>10</v>
      </c>
      <c r="AB39" s="333"/>
      <c r="AC39" s="333"/>
      <c r="AD39" s="215">
        <v>10</v>
      </c>
      <c r="AE39" s="215">
        <v>10</v>
      </c>
      <c r="AF39" s="223"/>
      <c r="AG39" s="223"/>
      <c r="AH39" s="223"/>
      <c r="AI39" s="347">
        <v>10</v>
      </c>
      <c r="AJ39" s="215">
        <v>10</v>
      </c>
      <c r="AK39" s="391">
        <v>10</v>
      </c>
      <c r="AL39" s="337"/>
      <c r="AM39" s="337"/>
      <c r="AN39" s="337"/>
      <c r="AO39" s="337"/>
      <c r="AP39" s="341"/>
      <c r="AQ39" s="341"/>
      <c r="AR39" s="341"/>
      <c r="AS39" s="341"/>
      <c r="AT39" s="237"/>
      <c r="AU39" s="237"/>
      <c r="AV39" s="197">
        <f t="shared" si="19"/>
        <v>92</v>
      </c>
      <c r="AW39" s="204">
        <f t="shared" si="6"/>
        <v>176</v>
      </c>
      <c r="AX39" s="224"/>
      <c r="AY39" s="224"/>
      <c r="AZ39" s="224"/>
      <c r="BA39" s="224"/>
      <c r="BB39" s="224"/>
      <c r="BC39" s="224"/>
      <c r="BD39" s="224"/>
      <c r="BE39" s="204"/>
      <c r="BF39" s="225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</row>
    <row r="40" spans="1:88" s="216" customFormat="1" ht="19.5" thickBot="1">
      <c r="A40" s="570"/>
      <c r="B40" s="548"/>
      <c r="C40" s="584"/>
      <c r="D40" s="158" t="s">
        <v>141</v>
      </c>
      <c r="E40" s="203">
        <v>0</v>
      </c>
      <c r="F40" s="203"/>
      <c r="G40" s="203"/>
      <c r="H40" s="203"/>
      <c r="I40" s="203"/>
      <c r="J40" s="331"/>
      <c r="K40" s="331"/>
      <c r="L40" s="203"/>
      <c r="M40" s="203"/>
      <c r="N40" s="203"/>
      <c r="O40" s="203"/>
      <c r="P40" s="203"/>
      <c r="Q40" s="203"/>
      <c r="R40" s="203"/>
      <c r="S40" s="344"/>
      <c r="T40" s="344"/>
      <c r="U40" s="390"/>
      <c r="V40" s="345">
        <f t="shared" si="1"/>
        <v>0</v>
      </c>
      <c r="W40" s="402"/>
      <c r="X40" s="214">
        <v>0</v>
      </c>
      <c r="Y40" s="214"/>
      <c r="Z40" s="214"/>
      <c r="AA40" s="215"/>
      <c r="AB40" s="333"/>
      <c r="AC40" s="333"/>
      <c r="AD40" s="215"/>
      <c r="AE40" s="215"/>
      <c r="AF40" s="223"/>
      <c r="AG40" s="223"/>
      <c r="AH40" s="223"/>
      <c r="AI40" s="347"/>
      <c r="AJ40" s="215"/>
      <c r="AK40" s="391"/>
      <c r="AL40" s="337"/>
      <c r="AM40" s="337"/>
      <c r="AN40" s="337"/>
      <c r="AO40" s="337"/>
      <c r="AP40" s="341"/>
      <c r="AQ40" s="341"/>
      <c r="AR40" s="341"/>
      <c r="AS40" s="341"/>
      <c r="AT40" s="237"/>
      <c r="AU40" s="237"/>
      <c r="AV40" s="197">
        <f t="shared" si="19"/>
        <v>0</v>
      </c>
      <c r="AW40" s="204">
        <f t="shared" si="6"/>
        <v>0</v>
      </c>
      <c r="AX40" s="224"/>
      <c r="AY40" s="224"/>
      <c r="AZ40" s="224"/>
      <c r="BA40" s="224"/>
      <c r="BB40" s="224"/>
      <c r="BC40" s="224"/>
      <c r="BD40" s="224"/>
      <c r="BE40" s="204"/>
      <c r="BF40" s="225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</row>
    <row r="41" spans="1:88" s="216" customFormat="1" ht="20.25" thickBot="1" thickTop="1">
      <c r="A41" s="570"/>
      <c r="B41" s="520" t="s">
        <v>220</v>
      </c>
      <c r="C41" s="585" t="s">
        <v>221</v>
      </c>
      <c r="D41" s="158" t="s">
        <v>187</v>
      </c>
      <c r="E41" s="203">
        <v>2</v>
      </c>
      <c r="F41" s="203"/>
      <c r="G41" s="203">
        <v>2</v>
      </c>
      <c r="H41" s="203">
        <v>2</v>
      </c>
      <c r="I41" s="203"/>
      <c r="J41" s="331"/>
      <c r="K41" s="331"/>
      <c r="L41" s="203">
        <v>2</v>
      </c>
      <c r="M41" s="203">
        <v>2</v>
      </c>
      <c r="N41" s="203">
        <v>2</v>
      </c>
      <c r="O41" s="203">
        <v>2</v>
      </c>
      <c r="P41" s="203">
        <v>2</v>
      </c>
      <c r="Q41" s="203">
        <v>2</v>
      </c>
      <c r="R41" s="203">
        <v>1</v>
      </c>
      <c r="S41" s="344"/>
      <c r="T41" s="344">
        <v>2</v>
      </c>
      <c r="U41" s="390">
        <v>2</v>
      </c>
      <c r="V41" s="345">
        <f t="shared" si="1"/>
        <v>23</v>
      </c>
      <c r="W41" s="402"/>
      <c r="X41" s="214">
        <v>2</v>
      </c>
      <c r="Y41" s="214">
        <v>4</v>
      </c>
      <c r="Z41" s="214">
        <v>4</v>
      </c>
      <c r="AA41" s="215">
        <v>6</v>
      </c>
      <c r="AB41" s="333"/>
      <c r="AC41" s="333"/>
      <c r="AD41" s="215">
        <v>6</v>
      </c>
      <c r="AE41" s="215">
        <v>6</v>
      </c>
      <c r="AF41" s="223"/>
      <c r="AG41" s="223"/>
      <c r="AH41" s="223"/>
      <c r="AI41" s="347">
        <v>4</v>
      </c>
      <c r="AJ41" s="215">
        <v>4</v>
      </c>
      <c r="AK41" s="391">
        <v>6</v>
      </c>
      <c r="AL41" s="337"/>
      <c r="AM41" s="337"/>
      <c r="AN41" s="337"/>
      <c r="AO41" s="337"/>
      <c r="AP41" s="341"/>
      <c r="AQ41" s="341"/>
      <c r="AR41" s="341"/>
      <c r="AS41" s="341"/>
      <c r="AT41" s="237"/>
      <c r="AU41" s="237"/>
      <c r="AV41" s="197">
        <f t="shared" si="19"/>
        <v>42</v>
      </c>
      <c r="AW41" s="204">
        <f t="shared" si="6"/>
        <v>65</v>
      </c>
      <c r="AX41" s="224"/>
      <c r="AY41" s="224"/>
      <c r="AZ41" s="224"/>
      <c r="BA41" s="224"/>
      <c r="BB41" s="224"/>
      <c r="BC41" s="224"/>
      <c r="BD41" s="224"/>
      <c r="BE41" s="204"/>
      <c r="BF41" s="225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</row>
    <row r="42" spans="1:88" s="216" customFormat="1" ht="19.5" thickBot="1">
      <c r="A42" s="570"/>
      <c r="B42" s="521"/>
      <c r="C42" s="586"/>
      <c r="D42" s="158" t="s">
        <v>141</v>
      </c>
      <c r="E42" s="203">
        <v>0</v>
      </c>
      <c r="F42" s="203">
        <v>1</v>
      </c>
      <c r="G42" s="203"/>
      <c r="H42" s="203"/>
      <c r="I42" s="203">
        <v>1</v>
      </c>
      <c r="J42" s="331"/>
      <c r="K42" s="331"/>
      <c r="L42" s="203"/>
      <c r="M42" s="203">
        <v>1</v>
      </c>
      <c r="N42" s="203"/>
      <c r="O42" s="203">
        <v>1</v>
      </c>
      <c r="P42" s="203"/>
      <c r="Q42" s="203">
        <v>1</v>
      </c>
      <c r="R42" s="203"/>
      <c r="S42" s="344"/>
      <c r="T42" s="344"/>
      <c r="U42" s="390"/>
      <c r="V42" s="345">
        <f t="shared" si="1"/>
        <v>5</v>
      </c>
      <c r="W42" s="402"/>
      <c r="X42" s="214"/>
      <c r="Y42" s="214"/>
      <c r="Z42" s="214"/>
      <c r="AA42" s="215">
        <v>1</v>
      </c>
      <c r="AB42" s="333"/>
      <c r="AC42" s="333"/>
      <c r="AD42" s="215">
        <v>1</v>
      </c>
      <c r="AE42" s="215"/>
      <c r="AF42" s="223"/>
      <c r="AG42" s="223"/>
      <c r="AH42" s="223"/>
      <c r="AI42" s="347">
        <v>1</v>
      </c>
      <c r="AJ42" s="215">
        <v>1</v>
      </c>
      <c r="AK42" s="391">
        <v>2</v>
      </c>
      <c r="AL42" s="337"/>
      <c r="AM42" s="337"/>
      <c r="AN42" s="337"/>
      <c r="AO42" s="337"/>
      <c r="AP42" s="341"/>
      <c r="AQ42" s="341"/>
      <c r="AR42" s="341"/>
      <c r="AS42" s="341"/>
      <c r="AT42" s="237"/>
      <c r="AU42" s="237"/>
      <c r="AV42" s="197">
        <f t="shared" si="19"/>
        <v>6</v>
      </c>
      <c r="AW42" s="204">
        <f t="shared" si="6"/>
        <v>11</v>
      </c>
      <c r="AX42" s="224"/>
      <c r="AY42" s="224"/>
      <c r="AZ42" s="224"/>
      <c r="BA42" s="224"/>
      <c r="BB42" s="224"/>
      <c r="BC42" s="224"/>
      <c r="BD42" s="224"/>
      <c r="BE42" s="204"/>
      <c r="BF42" s="225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</row>
    <row r="43" spans="1:58" s="140" customFormat="1" ht="19.5" thickBot="1">
      <c r="A43" s="570"/>
      <c r="B43" s="209" t="s">
        <v>222</v>
      </c>
      <c r="C43" s="217" t="s">
        <v>29</v>
      </c>
      <c r="D43" s="166"/>
      <c r="E43" s="198">
        <v>0</v>
      </c>
      <c r="F43" s="198"/>
      <c r="G43" s="198"/>
      <c r="H43" s="198"/>
      <c r="I43" s="198"/>
      <c r="J43" s="331"/>
      <c r="K43" s="331"/>
      <c r="L43" s="198"/>
      <c r="M43" s="198"/>
      <c r="N43" s="198"/>
      <c r="O43" s="198"/>
      <c r="P43" s="198"/>
      <c r="Q43" s="198"/>
      <c r="R43" s="198"/>
      <c r="S43" s="198"/>
      <c r="T43" s="198"/>
      <c r="U43" s="394"/>
      <c r="V43" s="345">
        <f t="shared" si="1"/>
        <v>0</v>
      </c>
      <c r="W43" s="345"/>
      <c r="X43" s="196"/>
      <c r="Y43" s="196"/>
      <c r="Z43" s="196"/>
      <c r="AA43" s="196"/>
      <c r="AB43" s="334">
        <v>36</v>
      </c>
      <c r="AC43" s="334">
        <v>36</v>
      </c>
      <c r="AD43" s="196"/>
      <c r="AE43" s="196"/>
      <c r="AF43" s="335"/>
      <c r="AG43" s="335"/>
      <c r="AH43" s="223"/>
      <c r="AI43" s="200"/>
      <c r="AJ43" s="200"/>
      <c r="AK43" s="395"/>
      <c r="AL43" s="338"/>
      <c r="AM43" s="338"/>
      <c r="AN43" s="338"/>
      <c r="AO43" s="337"/>
      <c r="AP43" s="341"/>
      <c r="AQ43" s="341"/>
      <c r="AR43" s="341"/>
      <c r="AS43" s="341"/>
      <c r="AT43" s="237"/>
      <c r="AU43" s="237"/>
      <c r="AV43" s="197">
        <f t="shared" si="19"/>
        <v>72</v>
      </c>
      <c r="AW43" s="204">
        <f t="shared" si="6"/>
        <v>72</v>
      </c>
      <c r="AX43" s="224"/>
      <c r="AY43" s="224"/>
      <c r="AZ43" s="224"/>
      <c r="BA43" s="224"/>
      <c r="BB43" s="224"/>
      <c r="BC43" s="224"/>
      <c r="BD43" s="224"/>
      <c r="BE43" s="204"/>
      <c r="BF43" s="225"/>
    </row>
    <row r="44" spans="1:58" s="140" customFormat="1" ht="23.25" thickBot="1">
      <c r="A44" s="570"/>
      <c r="B44" s="316" t="s">
        <v>223</v>
      </c>
      <c r="C44" s="316" t="s">
        <v>89</v>
      </c>
      <c r="D44" s="316"/>
      <c r="E44" s="198">
        <v>0</v>
      </c>
      <c r="F44" s="198"/>
      <c r="G44" s="198"/>
      <c r="H44" s="198"/>
      <c r="I44" s="198"/>
      <c r="J44" s="331"/>
      <c r="K44" s="331"/>
      <c r="L44" s="198"/>
      <c r="M44" s="198"/>
      <c r="N44" s="198"/>
      <c r="O44" s="198"/>
      <c r="P44" s="198"/>
      <c r="Q44" s="198"/>
      <c r="R44" s="198"/>
      <c r="S44" s="198"/>
      <c r="T44" s="198"/>
      <c r="U44" s="394"/>
      <c r="V44" s="345">
        <f t="shared" si="1"/>
        <v>0</v>
      </c>
      <c r="W44" s="345"/>
      <c r="X44" s="196"/>
      <c r="Y44" s="196"/>
      <c r="Z44" s="196"/>
      <c r="AA44" s="196"/>
      <c r="AB44" s="334"/>
      <c r="AC44" s="334"/>
      <c r="AD44" s="196"/>
      <c r="AE44" s="196"/>
      <c r="AF44" s="335">
        <v>36</v>
      </c>
      <c r="AG44" s="335">
        <v>36</v>
      </c>
      <c r="AH44" s="223">
        <v>36</v>
      </c>
      <c r="AI44" s="200"/>
      <c r="AJ44" s="200"/>
      <c r="AK44" s="395"/>
      <c r="AL44" s="338"/>
      <c r="AM44" s="338"/>
      <c r="AN44" s="338"/>
      <c r="AO44" s="337"/>
      <c r="AP44" s="341"/>
      <c r="AQ44" s="341"/>
      <c r="AR44" s="341"/>
      <c r="AS44" s="341"/>
      <c r="AT44" s="237"/>
      <c r="AU44" s="237"/>
      <c r="AV44" s="197">
        <f t="shared" si="19"/>
        <v>108</v>
      </c>
      <c r="AW44" s="204">
        <f t="shared" si="6"/>
        <v>108</v>
      </c>
      <c r="AX44" s="224"/>
      <c r="AY44" s="224"/>
      <c r="AZ44" s="224"/>
      <c r="BA44" s="224"/>
      <c r="BB44" s="224"/>
      <c r="BC44" s="224"/>
      <c r="BD44" s="224"/>
      <c r="BE44" s="204"/>
      <c r="BF44" s="225"/>
    </row>
    <row r="45" spans="1:58" s="140" customFormat="1" ht="19.5" thickBot="1">
      <c r="A45" s="570"/>
      <c r="B45" s="316" t="s">
        <v>224</v>
      </c>
      <c r="C45" s="316" t="s">
        <v>164</v>
      </c>
      <c r="D45" s="316"/>
      <c r="E45" s="198">
        <v>0</v>
      </c>
      <c r="F45" s="198"/>
      <c r="G45" s="198"/>
      <c r="H45" s="198"/>
      <c r="I45" s="198"/>
      <c r="J45" s="331"/>
      <c r="K45" s="331"/>
      <c r="L45" s="198"/>
      <c r="M45" s="198"/>
      <c r="N45" s="198"/>
      <c r="O45" s="198"/>
      <c r="P45" s="198"/>
      <c r="Q45" s="198"/>
      <c r="R45" s="198"/>
      <c r="S45" s="198"/>
      <c r="T45" s="198"/>
      <c r="U45" s="394"/>
      <c r="V45" s="345">
        <f t="shared" si="1"/>
        <v>0</v>
      </c>
      <c r="W45" s="345"/>
      <c r="X45" s="196"/>
      <c r="Y45" s="196"/>
      <c r="Z45" s="196"/>
      <c r="AA45" s="196"/>
      <c r="AB45" s="334"/>
      <c r="AC45" s="334"/>
      <c r="AD45" s="196"/>
      <c r="AE45" s="196"/>
      <c r="AF45" s="335"/>
      <c r="AG45" s="335"/>
      <c r="AH45" s="223"/>
      <c r="AI45" s="200">
        <v>4</v>
      </c>
      <c r="AJ45" s="200">
        <v>4</v>
      </c>
      <c r="AK45" s="395">
        <v>4</v>
      </c>
      <c r="AL45" s="338"/>
      <c r="AM45" s="338"/>
      <c r="AN45" s="338"/>
      <c r="AO45" s="337"/>
      <c r="AP45" s="341"/>
      <c r="AQ45" s="341"/>
      <c r="AR45" s="341"/>
      <c r="AS45" s="341"/>
      <c r="AT45" s="237"/>
      <c r="AU45" s="237"/>
      <c r="AV45" s="197">
        <f t="shared" si="19"/>
        <v>12</v>
      </c>
      <c r="AW45" s="204">
        <f t="shared" si="6"/>
        <v>12</v>
      </c>
      <c r="AX45" s="224"/>
      <c r="AY45" s="224"/>
      <c r="AZ45" s="224"/>
      <c r="BA45" s="224"/>
      <c r="BB45" s="224"/>
      <c r="BC45" s="224"/>
      <c r="BD45" s="224"/>
      <c r="BE45" s="204"/>
      <c r="BF45" s="225"/>
    </row>
    <row r="46" spans="1:58" ht="19.5" customHeight="1" thickBot="1">
      <c r="A46" s="570"/>
      <c r="B46" s="593" t="s">
        <v>225</v>
      </c>
      <c r="C46" s="596" t="s">
        <v>226</v>
      </c>
      <c r="D46" s="156" t="s">
        <v>18</v>
      </c>
      <c r="E46" s="202">
        <f aca="true" t="shared" si="29" ref="E46:T46">E48+E50+E51+E52</f>
        <v>6</v>
      </c>
      <c r="F46" s="202">
        <f t="shared" si="29"/>
        <v>6</v>
      </c>
      <c r="G46" s="202">
        <f t="shared" si="29"/>
        <v>6</v>
      </c>
      <c r="H46" s="202">
        <f t="shared" si="29"/>
        <v>6</v>
      </c>
      <c r="I46" s="202">
        <f t="shared" si="29"/>
        <v>6</v>
      </c>
      <c r="J46" s="202">
        <f t="shared" si="29"/>
        <v>36</v>
      </c>
      <c r="K46" s="202">
        <f t="shared" si="29"/>
        <v>36</v>
      </c>
      <c r="L46" s="202">
        <f t="shared" si="29"/>
        <v>4</v>
      </c>
      <c r="M46" s="202">
        <f t="shared" si="29"/>
        <v>4</v>
      </c>
      <c r="N46" s="202">
        <f t="shared" si="29"/>
        <v>6</v>
      </c>
      <c r="O46" s="202">
        <f t="shared" si="29"/>
        <v>6</v>
      </c>
      <c r="P46" s="202">
        <f t="shared" si="29"/>
        <v>6</v>
      </c>
      <c r="Q46" s="202">
        <f t="shared" si="29"/>
        <v>6</v>
      </c>
      <c r="R46" s="202">
        <f t="shared" si="29"/>
        <v>6</v>
      </c>
      <c r="S46" s="202">
        <f t="shared" si="29"/>
        <v>10</v>
      </c>
      <c r="T46" s="202">
        <f t="shared" si="29"/>
        <v>10</v>
      </c>
      <c r="U46" s="388">
        <f>U48+U50+U52</f>
        <v>8</v>
      </c>
      <c r="V46" s="345">
        <f t="shared" si="1"/>
        <v>168</v>
      </c>
      <c r="W46" s="345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389"/>
      <c r="AL46" s="202"/>
      <c r="AM46" s="202"/>
      <c r="AN46" s="202"/>
      <c r="AO46" s="202"/>
      <c r="AP46" s="202"/>
      <c r="AQ46" s="202"/>
      <c r="AR46" s="202"/>
      <c r="AS46" s="202"/>
      <c r="AT46" s="237"/>
      <c r="AU46" s="237"/>
      <c r="AV46" s="197">
        <f aca="true" t="shared" si="30" ref="AV46:AV52">SUM(AK46:AU46)</f>
        <v>0</v>
      </c>
      <c r="AW46" s="204">
        <f t="shared" si="6"/>
        <v>168</v>
      </c>
      <c r="AX46" s="224"/>
      <c r="AY46" s="224"/>
      <c r="AZ46" s="224"/>
      <c r="BA46" s="224"/>
      <c r="BB46" s="224"/>
      <c r="BC46" s="224"/>
      <c r="BD46" s="224"/>
      <c r="BE46" s="204"/>
      <c r="BF46" s="225"/>
    </row>
    <row r="47" spans="1:58" ht="19.5" thickBot="1">
      <c r="A47" s="570"/>
      <c r="B47" s="515"/>
      <c r="C47" s="597"/>
      <c r="D47" s="157" t="s">
        <v>19</v>
      </c>
      <c r="E47" s="202">
        <f>E49</f>
        <v>0</v>
      </c>
      <c r="F47" s="202">
        <f aca="true" t="shared" si="31" ref="F47:T47">F49</f>
        <v>0</v>
      </c>
      <c r="G47" s="202">
        <f t="shared" si="31"/>
        <v>0</v>
      </c>
      <c r="H47" s="202">
        <f t="shared" si="31"/>
        <v>0</v>
      </c>
      <c r="I47" s="202">
        <f t="shared" si="31"/>
        <v>0</v>
      </c>
      <c r="J47" s="202">
        <f t="shared" si="31"/>
        <v>0</v>
      </c>
      <c r="K47" s="202">
        <f t="shared" si="31"/>
        <v>0</v>
      </c>
      <c r="L47" s="202">
        <f t="shared" si="31"/>
        <v>0</v>
      </c>
      <c r="M47" s="202">
        <f t="shared" si="31"/>
        <v>0</v>
      </c>
      <c r="N47" s="202">
        <f t="shared" si="31"/>
        <v>0</v>
      </c>
      <c r="O47" s="202">
        <f t="shared" si="31"/>
        <v>0</v>
      </c>
      <c r="P47" s="202">
        <f t="shared" si="31"/>
        <v>0</v>
      </c>
      <c r="Q47" s="202">
        <f t="shared" si="31"/>
        <v>0</v>
      </c>
      <c r="R47" s="202">
        <f t="shared" si="31"/>
        <v>0</v>
      </c>
      <c r="S47" s="202">
        <f t="shared" si="31"/>
        <v>0</v>
      </c>
      <c r="T47" s="202">
        <f t="shared" si="31"/>
        <v>0</v>
      </c>
      <c r="U47" s="388">
        <f>U49</f>
        <v>0</v>
      </c>
      <c r="V47" s="345">
        <f t="shared" si="1"/>
        <v>0</v>
      </c>
      <c r="W47" s="345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389"/>
      <c r="AL47" s="202"/>
      <c r="AM47" s="202"/>
      <c r="AN47" s="202"/>
      <c r="AO47" s="202"/>
      <c r="AP47" s="202"/>
      <c r="AQ47" s="202"/>
      <c r="AR47" s="202"/>
      <c r="AS47" s="202"/>
      <c r="AT47" s="237"/>
      <c r="AU47" s="237"/>
      <c r="AV47" s="197">
        <f t="shared" si="30"/>
        <v>0</v>
      </c>
      <c r="AW47" s="204">
        <f t="shared" si="6"/>
        <v>0</v>
      </c>
      <c r="AX47" s="224"/>
      <c r="AY47" s="224"/>
      <c r="AZ47" s="224"/>
      <c r="BA47" s="224"/>
      <c r="BB47" s="224"/>
      <c r="BC47" s="224"/>
      <c r="BD47" s="224"/>
      <c r="BE47" s="204"/>
      <c r="BF47" s="225"/>
    </row>
    <row r="48" spans="1:58" ht="20.25" customHeight="1" thickBot="1" thickTop="1">
      <c r="A48" s="570"/>
      <c r="B48" s="546" t="s">
        <v>227</v>
      </c>
      <c r="C48" s="552" t="s">
        <v>228</v>
      </c>
      <c r="D48" s="259" t="s">
        <v>18</v>
      </c>
      <c r="E48" s="203">
        <v>6</v>
      </c>
      <c r="F48" s="203">
        <v>6</v>
      </c>
      <c r="G48" s="203">
        <v>6</v>
      </c>
      <c r="H48" s="203">
        <v>6</v>
      </c>
      <c r="I48" s="203">
        <v>6</v>
      </c>
      <c r="J48" s="331"/>
      <c r="K48" s="331"/>
      <c r="L48" s="203">
        <v>4</v>
      </c>
      <c r="M48" s="203">
        <v>4</v>
      </c>
      <c r="N48" s="203">
        <v>6</v>
      </c>
      <c r="O48" s="203">
        <v>6</v>
      </c>
      <c r="P48" s="203">
        <v>6</v>
      </c>
      <c r="Q48" s="203">
        <v>6</v>
      </c>
      <c r="R48" s="344">
        <v>6</v>
      </c>
      <c r="S48" s="344">
        <v>6</v>
      </c>
      <c r="T48" s="344">
        <v>6</v>
      </c>
      <c r="U48" s="390">
        <v>4</v>
      </c>
      <c r="V48" s="345">
        <f t="shared" si="1"/>
        <v>84</v>
      </c>
      <c r="W48" s="345"/>
      <c r="X48" s="203"/>
      <c r="Y48" s="203"/>
      <c r="Z48" s="203"/>
      <c r="AA48" s="203"/>
      <c r="AB48" s="331"/>
      <c r="AC48" s="331"/>
      <c r="AD48" s="203"/>
      <c r="AE48" s="203"/>
      <c r="AF48" s="221"/>
      <c r="AG48" s="221"/>
      <c r="AH48" s="221"/>
      <c r="AI48" s="344"/>
      <c r="AJ48" s="203"/>
      <c r="AK48" s="391"/>
      <c r="AL48" s="338"/>
      <c r="AM48" s="338"/>
      <c r="AN48" s="338"/>
      <c r="AO48" s="338"/>
      <c r="AP48" s="343"/>
      <c r="AQ48" s="343"/>
      <c r="AR48" s="343"/>
      <c r="AS48" s="343"/>
      <c r="AT48" s="237"/>
      <c r="AU48" s="237"/>
      <c r="AV48" s="197">
        <f t="shared" si="30"/>
        <v>0</v>
      </c>
      <c r="AW48" s="204">
        <f>AV48+V48</f>
        <v>84</v>
      </c>
      <c r="AX48" s="224"/>
      <c r="AY48" s="224"/>
      <c r="AZ48" s="224"/>
      <c r="BA48" s="224"/>
      <c r="BB48" s="224"/>
      <c r="BC48" s="224"/>
      <c r="BD48" s="224"/>
      <c r="BE48" s="204"/>
      <c r="BF48" s="225"/>
    </row>
    <row r="49" spans="1:58" ht="19.5" thickBot="1">
      <c r="A49" s="570"/>
      <c r="B49" s="594"/>
      <c r="C49" s="595"/>
      <c r="D49" s="158" t="s">
        <v>19</v>
      </c>
      <c r="E49" s="203">
        <v>0</v>
      </c>
      <c r="F49" s="203"/>
      <c r="G49" s="203"/>
      <c r="H49" s="203"/>
      <c r="I49" s="203"/>
      <c r="J49" s="331"/>
      <c r="K49" s="331"/>
      <c r="L49" s="203"/>
      <c r="M49" s="203"/>
      <c r="N49" s="203"/>
      <c r="O49" s="203"/>
      <c r="P49" s="203"/>
      <c r="Q49" s="203"/>
      <c r="R49" s="203"/>
      <c r="S49" s="344"/>
      <c r="T49" s="344"/>
      <c r="U49" s="390"/>
      <c r="V49" s="345">
        <f t="shared" si="1"/>
        <v>0</v>
      </c>
      <c r="W49" s="345"/>
      <c r="X49" s="203"/>
      <c r="Y49" s="203"/>
      <c r="Z49" s="203"/>
      <c r="AA49" s="203"/>
      <c r="AB49" s="331"/>
      <c r="AC49" s="331"/>
      <c r="AD49" s="203"/>
      <c r="AE49" s="203"/>
      <c r="AF49" s="221"/>
      <c r="AG49" s="221"/>
      <c r="AH49" s="221"/>
      <c r="AI49" s="344"/>
      <c r="AJ49" s="203"/>
      <c r="AK49" s="391"/>
      <c r="AL49" s="338"/>
      <c r="AM49" s="338"/>
      <c r="AN49" s="338"/>
      <c r="AO49" s="338"/>
      <c r="AP49" s="343"/>
      <c r="AQ49" s="343"/>
      <c r="AR49" s="343"/>
      <c r="AS49" s="343"/>
      <c r="AT49" s="237"/>
      <c r="AU49" s="237"/>
      <c r="AV49" s="197">
        <f t="shared" si="30"/>
        <v>0</v>
      </c>
      <c r="AW49" s="204">
        <f t="shared" si="6"/>
        <v>0</v>
      </c>
      <c r="AX49" s="224"/>
      <c r="AY49" s="224"/>
      <c r="AZ49" s="224"/>
      <c r="BA49" s="224"/>
      <c r="BB49" s="224"/>
      <c r="BC49" s="224"/>
      <c r="BD49" s="224"/>
      <c r="BE49" s="204"/>
      <c r="BF49" s="225"/>
    </row>
    <row r="50" spans="1:58" ht="20.25" thickBot="1" thickTop="1">
      <c r="A50" s="570"/>
      <c r="B50" s="55" t="s">
        <v>229</v>
      </c>
      <c r="C50" s="145" t="s">
        <v>29</v>
      </c>
      <c r="D50" s="183"/>
      <c r="E50" s="198">
        <v>0</v>
      </c>
      <c r="F50" s="198"/>
      <c r="G50" s="198"/>
      <c r="H50" s="198"/>
      <c r="I50" s="198"/>
      <c r="J50" s="331">
        <v>36</v>
      </c>
      <c r="K50" s="331">
        <v>36</v>
      </c>
      <c r="L50" s="198"/>
      <c r="M50" s="198"/>
      <c r="N50" s="198"/>
      <c r="O50" s="198"/>
      <c r="P50" s="198"/>
      <c r="Q50" s="198"/>
      <c r="R50" s="198"/>
      <c r="S50" s="198"/>
      <c r="T50" s="198"/>
      <c r="U50" s="394"/>
      <c r="V50" s="345">
        <f t="shared" si="1"/>
        <v>72</v>
      </c>
      <c r="W50" s="402"/>
      <c r="X50" s="196"/>
      <c r="Y50" s="196"/>
      <c r="Z50" s="196"/>
      <c r="AA50" s="200"/>
      <c r="AB50" s="333"/>
      <c r="AC50" s="333"/>
      <c r="AD50" s="200"/>
      <c r="AE50" s="200"/>
      <c r="AF50" s="223"/>
      <c r="AG50" s="223"/>
      <c r="AH50" s="223"/>
      <c r="AI50" s="200"/>
      <c r="AJ50" s="200"/>
      <c r="AK50" s="395"/>
      <c r="AL50" s="338"/>
      <c r="AM50" s="338"/>
      <c r="AN50" s="338"/>
      <c r="AO50" s="337"/>
      <c r="AP50" s="341"/>
      <c r="AQ50" s="341"/>
      <c r="AR50" s="341"/>
      <c r="AS50" s="341"/>
      <c r="AT50" s="237"/>
      <c r="AU50" s="237"/>
      <c r="AV50" s="197">
        <f t="shared" si="30"/>
        <v>0</v>
      </c>
      <c r="AW50" s="204">
        <f t="shared" si="6"/>
        <v>72</v>
      </c>
      <c r="AX50" s="224"/>
      <c r="AY50" s="224"/>
      <c r="AZ50" s="224"/>
      <c r="BA50" s="224"/>
      <c r="BB50" s="224"/>
      <c r="BC50" s="224"/>
      <c r="BD50" s="224"/>
      <c r="BE50" s="204"/>
      <c r="BF50" s="225"/>
    </row>
    <row r="51" spans="1:58" ht="26.25" customHeight="1" thickBot="1" thickTop="1">
      <c r="A51" s="570"/>
      <c r="B51" s="54"/>
      <c r="C51" s="152"/>
      <c r="D51" s="183"/>
      <c r="E51" s="198">
        <v>0</v>
      </c>
      <c r="F51" s="198"/>
      <c r="G51" s="198"/>
      <c r="H51" s="198"/>
      <c r="I51" s="198"/>
      <c r="J51" s="331"/>
      <c r="K51" s="331"/>
      <c r="L51" s="198"/>
      <c r="M51" s="198"/>
      <c r="N51" s="198"/>
      <c r="O51" s="198"/>
      <c r="P51" s="198"/>
      <c r="Q51" s="198"/>
      <c r="R51" s="198"/>
      <c r="S51" s="198"/>
      <c r="T51" s="198"/>
      <c r="U51" s="394"/>
      <c r="V51" s="345">
        <f t="shared" si="1"/>
        <v>0</v>
      </c>
      <c r="W51" s="402"/>
      <c r="X51" s="196"/>
      <c r="Y51" s="196"/>
      <c r="Z51" s="196"/>
      <c r="AA51" s="200"/>
      <c r="AB51" s="333"/>
      <c r="AC51" s="333"/>
      <c r="AD51" s="200"/>
      <c r="AE51" s="200"/>
      <c r="AF51" s="223"/>
      <c r="AG51" s="223"/>
      <c r="AH51" s="223"/>
      <c r="AI51" s="200"/>
      <c r="AJ51" s="200"/>
      <c r="AK51" s="395"/>
      <c r="AL51" s="338"/>
      <c r="AM51" s="338"/>
      <c r="AN51" s="338"/>
      <c r="AO51" s="337"/>
      <c r="AP51" s="341"/>
      <c r="AQ51" s="341"/>
      <c r="AR51" s="341"/>
      <c r="AS51" s="341"/>
      <c r="AT51" s="237"/>
      <c r="AU51" s="237"/>
      <c r="AV51" s="197">
        <f t="shared" si="30"/>
        <v>0</v>
      </c>
      <c r="AW51" s="204">
        <f t="shared" si="6"/>
        <v>0</v>
      </c>
      <c r="AX51" s="224"/>
      <c r="AY51" s="224"/>
      <c r="AZ51" s="224"/>
      <c r="BA51" s="224"/>
      <c r="BB51" s="224"/>
      <c r="BC51" s="224"/>
      <c r="BD51" s="224"/>
      <c r="BE51" s="226"/>
      <c r="BF51" s="225"/>
    </row>
    <row r="52" spans="1:58" ht="26.25" customHeight="1" thickBot="1">
      <c r="A52" s="570"/>
      <c r="B52" s="165" t="s">
        <v>230</v>
      </c>
      <c r="C52" s="317" t="s">
        <v>164</v>
      </c>
      <c r="D52" s="145"/>
      <c r="E52" s="198">
        <v>0</v>
      </c>
      <c r="F52" s="198"/>
      <c r="G52" s="198"/>
      <c r="H52" s="198"/>
      <c r="I52" s="198"/>
      <c r="J52" s="331"/>
      <c r="K52" s="331"/>
      <c r="L52" s="198"/>
      <c r="M52" s="198"/>
      <c r="N52" s="198"/>
      <c r="O52" s="198"/>
      <c r="P52" s="198"/>
      <c r="Q52" s="198"/>
      <c r="R52" s="198"/>
      <c r="S52" s="198">
        <v>4</v>
      </c>
      <c r="T52" s="198">
        <v>4</v>
      </c>
      <c r="U52" s="394">
        <v>4</v>
      </c>
      <c r="V52" s="345">
        <f t="shared" si="1"/>
        <v>12</v>
      </c>
      <c r="W52" s="402"/>
      <c r="X52" s="196"/>
      <c r="Y52" s="196"/>
      <c r="Z52" s="196"/>
      <c r="AA52" s="200"/>
      <c r="AB52" s="333"/>
      <c r="AC52" s="333"/>
      <c r="AD52" s="200"/>
      <c r="AE52" s="200"/>
      <c r="AF52" s="223"/>
      <c r="AG52" s="223"/>
      <c r="AH52" s="223"/>
      <c r="AI52" s="200"/>
      <c r="AJ52" s="200"/>
      <c r="AK52" s="395"/>
      <c r="AL52" s="338"/>
      <c r="AM52" s="338"/>
      <c r="AN52" s="338"/>
      <c r="AO52" s="337"/>
      <c r="AP52" s="341"/>
      <c r="AQ52" s="341"/>
      <c r="AR52" s="341"/>
      <c r="AS52" s="341"/>
      <c r="AT52" s="237"/>
      <c r="AU52" s="237"/>
      <c r="AV52" s="197">
        <f t="shared" si="30"/>
        <v>0</v>
      </c>
      <c r="AW52" s="204">
        <f t="shared" si="6"/>
        <v>12</v>
      </c>
      <c r="AX52" s="224"/>
      <c r="AY52" s="224"/>
      <c r="AZ52" s="224"/>
      <c r="BA52" s="224"/>
      <c r="BB52" s="224"/>
      <c r="BC52" s="224"/>
      <c r="BD52" s="224"/>
      <c r="BE52" s="226"/>
      <c r="BF52" s="227"/>
    </row>
    <row r="53" spans="1:58" ht="18" customHeight="1" thickBot="1">
      <c r="A53" s="570"/>
      <c r="B53" s="233" t="s">
        <v>97</v>
      </c>
      <c r="C53" s="234" t="s">
        <v>98</v>
      </c>
      <c r="D53" s="235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396"/>
      <c r="U53" s="397"/>
      <c r="V53" s="345"/>
      <c r="W53" s="402"/>
      <c r="X53" s="236"/>
      <c r="Y53" s="232"/>
      <c r="Z53" s="232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398"/>
      <c r="AL53" s="232">
        <v>36</v>
      </c>
      <c r="AM53" s="232">
        <v>36</v>
      </c>
      <c r="AN53" s="232">
        <v>36</v>
      </c>
      <c r="AO53" s="237">
        <v>36</v>
      </c>
      <c r="AP53" s="237"/>
      <c r="AQ53" s="237"/>
      <c r="AR53" s="237"/>
      <c r="AS53" s="237"/>
      <c r="AT53" s="237"/>
      <c r="AU53" s="237"/>
      <c r="AV53" s="197">
        <f>SUM(X53:AU53)</f>
        <v>144</v>
      </c>
      <c r="AW53" s="204">
        <f t="shared" si="6"/>
        <v>144</v>
      </c>
      <c r="AX53" s="224"/>
      <c r="AY53" s="224"/>
      <c r="AZ53" s="224"/>
      <c r="BA53" s="224"/>
      <c r="BB53" s="224"/>
      <c r="BC53" s="224"/>
      <c r="BD53" s="224"/>
      <c r="BE53" s="226"/>
      <c r="BF53" s="227"/>
    </row>
    <row r="54" spans="1:68" s="213" customFormat="1" ht="18" customHeight="1" thickBot="1">
      <c r="A54" s="570"/>
      <c r="B54" s="258"/>
      <c r="C54" s="219" t="s">
        <v>99</v>
      </c>
      <c r="D54" s="22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388"/>
      <c r="U54" s="399"/>
      <c r="V54" s="345"/>
      <c r="W54" s="402"/>
      <c r="X54" s="211"/>
      <c r="Y54" s="210"/>
      <c r="Z54" s="210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389"/>
      <c r="AL54" s="212"/>
      <c r="AM54" s="212"/>
      <c r="AN54" s="212"/>
      <c r="AO54" s="212"/>
      <c r="AP54" s="212"/>
      <c r="AQ54" s="212"/>
      <c r="AR54" s="212"/>
      <c r="AS54" s="212"/>
      <c r="AT54" s="237"/>
      <c r="AU54" s="237"/>
      <c r="AV54" s="197">
        <f>SUM(AK54:AU54)</f>
        <v>0</v>
      </c>
      <c r="AW54" s="204">
        <f t="shared" si="6"/>
        <v>0</v>
      </c>
      <c r="AX54" s="224"/>
      <c r="AY54" s="224"/>
      <c r="AZ54" s="224"/>
      <c r="BA54" s="224"/>
      <c r="BB54" s="224"/>
      <c r="BC54" s="224"/>
      <c r="BD54" s="224"/>
      <c r="BE54" s="226"/>
      <c r="BF54" s="227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</row>
    <row r="55" spans="1:58" ht="30.75" customHeight="1" thickBot="1">
      <c r="A55" s="570"/>
      <c r="B55" s="150"/>
      <c r="C55" s="218" t="s">
        <v>100</v>
      </c>
      <c r="D55" s="183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394"/>
      <c r="V55" s="345"/>
      <c r="W55" s="402"/>
      <c r="X55" s="196"/>
      <c r="Y55" s="198"/>
      <c r="Z55" s="198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395"/>
      <c r="AL55" s="338"/>
      <c r="AM55" s="338"/>
      <c r="AN55" s="338"/>
      <c r="AO55" s="337"/>
      <c r="AP55" s="341">
        <v>36</v>
      </c>
      <c r="AQ55" s="341">
        <v>36</v>
      </c>
      <c r="AR55" s="341">
        <v>36</v>
      </c>
      <c r="AS55" s="341">
        <v>36</v>
      </c>
      <c r="AT55" s="237"/>
      <c r="AU55" s="237"/>
      <c r="AV55" s="197">
        <f>SUM(AK55:AU55)</f>
        <v>144</v>
      </c>
      <c r="AW55" s="204">
        <f t="shared" si="6"/>
        <v>144</v>
      </c>
      <c r="AX55" s="224"/>
      <c r="AY55" s="224"/>
      <c r="AZ55" s="224"/>
      <c r="BA55" s="224"/>
      <c r="BB55" s="224"/>
      <c r="BC55" s="224"/>
      <c r="BD55" s="224"/>
      <c r="BE55" s="226"/>
      <c r="BF55" s="227"/>
    </row>
    <row r="56" spans="1:58" ht="19.5" customHeight="1" thickBot="1">
      <c r="A56" s="570"/>
      <c r="B56" s="165"/>
      <c r="C56" s="218" t="s">
        <v>101</v>
      </c>
      <c r="D56" s="183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394"/>
      <c r="V56" s="345"/>
      <c r="W56" s="402"/>
      <c r="X56" s="196"/>
      <c r="Y56" s="198"/>
      <c r="Z56" s="198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395"/>
      <c r="AL56" s="338"/>
      <c r="AM56" s="338"/>
      <c r="AN56" s="338"/>
      <c r="AO56" s="337"/>
      <c r="AP56" s="341"/>
      <c r="AQ56" s="341"/>
      <c r="AR56" s="341"/>
      <c r="AS56" s="341"/>
      <c r="AT56" s="237">
        <v>36</v>
      </c>
      <c r="AU56" s="237">
        <v>36</v>
      </c>
      <c r="AV56" s="197">
        <f>SUM(AK56:AU56)</f>
        <v>72</v>
      </c>
      <c r="AW56" s="204">
        <f t="shared" si="6"/>
        <v>72</v>
      </c>
      <c r="AX56" s="224"/>
      <c r="AY56" s="224"/>
      <c r="AZ56" s="224"/>
      <c r="BA56" s="224"/>
      <c r="BB56" s="224"/>
      <c r="BC56" s="224"/>
      <c r="BD56" s="224"/>
      <c r="BE56" s="226"/>
      <c r="BF56" s="227"/>
    </row>
    <row r="57" spans="1:58" ht="19.5" thickBot="1">
      <c r="A57" s="570"/>
      <c r="B57" s="488" t="s">
        <v>35</v>
      </c>
      <c r="C57" s="489"/>
      <c r="D57" s="490"/>
      <c r="E57" s="231">
        <f aca="true" t="shared" si="32" ref="E57:T57">E17+E23+E33</f>
        <v>32</v>
      </c>
      <c r="F57" s="231">
        <f t="shared" si="32"/>
        <v>32</v>
      </c>
      <c r="G57" s="231">
        <f t="shared" si="32"/>
        <v>32</v>
      </c>
      <c r="H57" s="231">
        <f t="shared" si="32"/>
        <v>32</v>
      </c>
      <c r="I57" s="231">
        <f t="shared" si="32"/>
        <v>32</v>
      </c>
      <c r="J57" s="231">
        <f t="shared" si="32"/>
        <v>36</v>
      </c>
      <c r="K57" s="231">
        <f t="shared" si="32"/>
        <v>36</v>
      </c>
      <c r="L57" s="231">
        <f t="shared" si="32"/>
        <v>32</v>
      </c>
      <c r="M57" s="231">
        <f t="shared" si="32"/>
        <v>32</v>
      </c>
      <c r="N57" s="231">
        <f t="shared" si="32"/>
        <v>32</v>
      </c>
      <c r="O57" s="231">
        <f t="shared" si="32"/>
        <v>32</v>
      </c>
      <c r="P57" s="231">
        <f t="shared" si="32"/>
        <v>32</v>
      </c>
      <c r="Q57" s="231">
        <f t="shared" si="32"/>
        <v>32</v>
      </c>
      <c r="R57" s="231">
        <f t="shared" si="32"/>
        <v>32</v>
      </c>
      <c r="S57" s="231">
        <f t="shared" si="32"/>
        <v>32</v>
      </c>
      <c r="T57" s="400">
        <f t="shared" si="32"/>
        <v>32</v>
      </c>
      <c r="U57" s="400">
        <f>U33+U23+U17</f>
        <v>32</v>
      </c>
      <c r="V57" s="345">
        <f>SUM(E57:U57)</f>
        <v>552</v>
      </c>
      <c r="W57" s="402"/>
      <c r="X57" s="238">
        <f aca="true" t="shared" si="33" ref="X57:AK57">X17+X23+X33</f>
        <v>30</v>
      </c>
      <c r="Y57" s="238">
        <f t="shared" si="33"/>
        <v>30</v>
      </c>
      <c r="Z57" s="238">
        <f t="shared" si="33"/>
        <v>30</v>
      </c>
      <c r="AA57" s="238">
        <f t="shared" si="33"/>
        <v>30</v>
      </c>
      <c r="AB57" s="238">
        <f t="shared" si="33"/>
        <v>36</v>
      </c>
      <c r="AC57" s="238">
        <f t="shared" si="33"/>
        <v>36</v>
      </c>
      <c r="AD57" s="238">
        <f t="shared" si="33"/>
        <v>32</v>
      </c>
      <c r="AE57" s="238">
        <f t="shared" si="33"/>
        <v>32</v>
      </c>
      <c r="AF57" s="238">
        <f t="shared" si="33"/>
        <v>36</v>
      </c>
      <c r="AG57" s="238">
        <f t="shared" si="33"/>
        <v>36</v>
      </c>
      <c r="AH57" s="238">
        <f t="shared" si="33"/>
        <v>36</v>
      </c>
      <c r="AI57" s="238">
        <f t="shared" si="33"/>
        <v>32</v>
      </c>
      <c r="AJ57" s="238">
        <f t="shared" si="33"/>
        <v>30</v>
      </c>
      <c r="AK57" s="401">
        <f t="shared" si="33"/>
        <v>31</v>
      </c>
      <c r="AL57" s="338">
        <f aca="true" t="shared" si="34" ref="AL57:AV57">AL17+AL23+AL33+AL53+AL55+AL56</f>
        <v>36</v>
      </c>
      <c r="AM57" s="338">
        <f t="shared" si="34"/>
        <v>36</v>
      </c>
      <c r="AN57" s="338">
        <f t="shared" si="34"/>
        <v>36</v>
      </c>
      <c r="AO57" s="338">
        <f t="shared" si="34"/>
        <v>36</v>
      </c>
      <c r="AP57" s="338">
        <f t="shared" si="34"/>
        <v>36</v>
      </c>
      <c r="AQ57" s="338">
        <f t="shared" si="34"/>
        <v>36</v>
      </c>
      <c r="AR57" s="338">
        <f t="shared" si="34"/>
        <v>36</v>
      </c>
      <c r="AS57" s="338">
        <f t="shared" si="34"/>
        <v>36</v>
      </c>
      <c r="AT57" s="338">
        <f t="shared" si="34"/>
        <v>36</v>
      </c>
      <c r="AU57" s="338">
        <f t="shared" si="34"/>
        <v>36</v>
      </c>
      <c r="AV57" s="345">
        <f t="shared" si="34"/>
        <v>817</v>
      </c>
      <c r="AW57" s="204">
        <f t="shared" si="6"/>
        <v>1369</v>
      </c>
      <c r="AX57" s="228"/>
      <c r="AY57" s="228"/>
      <c r="AZ57" s="228"/>
      <c r="BA57" s="228"/>
      <c r="BB57" s="228"/>
      <c r="BC57" s="228"/>
      <c r="BD57" s="228"/>
      <c r="BE57" s="225"/>
      <c r="BF57" s="227"/>
    </row>
    <row r="58" spans="1:58" ht="19.5" thickBot="1">
      <c r="A58" s="570"/>
      <c r="B58" s="488" t="s">
        <v>20</v>
      </c>
      <c r="C58" s="489"/>
      <c r="D58" s="490"/>
      <c r="E58" s="231">
        <f aca="true" t="shared" si="35" ref="E58:T58">E18+E24+E34</f>
        <v>4</v>
      </c>
      <c r="F58" s="231">
        <f t="shared" si="35"/>
        <v>4</v>
      </c>
      <c r="G58" s="231">
        <f t="shared" si="35"/>
        <v>4</v>
      </c>
      <c r="H58" s="231">
        <f t="shared" si="35"/>
        <v>4</v>
      </c>
      <c r="I58" s="231">
        <f t="shared" si="35"/>
        <v>4</v>
      </c>
      <c r="J58" s="231">
        <f t="shared" si="35"/>
        <v>0</v>
      </c>
      <c r="K58" s="231">
        <f t="shared" si="35"/>
        <v>0</v>
      </c>
      <c r="L58" s="231">
        <f t="shared" si="35"/>
        <v>4</v>
      </c>
      <c r="M58" s="231">
        <f t="shared" si="35"/>
        <v>4</v>
      </c>
      <c r="N58" s="231">
        <f t="shared" si="35"/>
        <v>4</v>
      </c>
      <c r="O58" s="231">
        <f t="shared" si="35"/>
        <v>4</v>
      </c>
      <c r="P58" s="231">
        <f t="shared" si="35"/>
        <v>4</v>
      </c>
      <c r="Q58" s="231">
        <f t="shared" si="35"/>
        <v>4</v>
      </c>
      <c r="R58" s="231">
        <f t="shared" si="35"/>
        <v>4</v>
      </c>
      <c r="S58" s="231">
        <f t="shared" si="35"/>
        <v>4</v>
      </c>
      <c r="T58" s="231">
        <f t="shared" si="35"/>
        <v>4</v>
      </c>
      <c r="U58" s="400">
        <f>U18+U24+U34</f>
        <v>4</v>
      </c>
      <c r="V58" s="349">
        <f>SUM(E58:U58)</f>
        <v>60</v>
      </c>
      <c r="W58" s="402"/>
      <c r="X58" s="238">
        <f aca="true" t="shared" si="36" ref="X58:AK58">X18+X24+X34</f>
        <v>6</v>
      </c>
      <c r="Y58" s="238">
        <f t="shared" si="36"/>
        <v>6</v>
      </c>
      <c r="Z58" s="238">
        <f t="shared" si="36"/>
        <v>6</v>
      </c>
      <c r="AA58" s="238">
        <f t="shared" si="36"/>
        <v>6</v>
      </c>
      <c r="AB58" s="238">
        <f t="shared" si="36"/>
        <v>0</v>
      </c>
      <c r="AC58" s="238">
        <f t="shared" si="36"/>
        <v>0</v>
      </c>
      <c r="AD58" s="238">
        <f t="shared" si="36"/>
        <v>4</v>
      </c>
      <c r="AE58" s="238">
        <f t="shared" si="36"/>
        <v>4</v>
      </c>
      <c r="AF58" s="238">
        <f t="shared" si="36"/>
        <v>0</v>
      </c>
      <c r="AG58" s="238">
        <f t="shared" si="36"/>
        <v>0</v>
      </c>
      <c r="AH58" s="238">
        <f t="shared" si="36"/>
        <v>0</v>
      </c>
      <c r="AI58" s="238">
        <f t="shared" si="36"/>
        <v>4</v>
      </c>
      <c r="AJ58" s="238">
        <f t="shared" si="36"/>
        <v>6</v>
      </c>
      <c r="AK58" s="401">
        <f t="shared" si="36"/>
        <v>5</v>
      </c>
      <c r="AL58" s="339">
        <f aca="true" t="shared" si="37" ref="AL58:AV58">AL18+AL24+AL34</f>
        <v>0</v>
      </c>
      <c r="AM58" s="339">
        <f t="shared" si="37"/>
        <v>0</v>
      </c>
      <c r="AN58" s="339">
        <f t="shared" si="37"/>
        <v>0</v>
      </c>
      <c r="AO58" s="339">
        <f t="shared" si="37"/>
        <v>0</v>
      </c>
      <c r="AP58" s="339">
        <f t="shared" si="37"/>
        <v>0</v>
      </c>
      <c r="AQ58" s="339">
        <f t="shared" si="37"/>
        <v>0</v>
      </c>
      <c r="AR58" s="339">
        <f t="shared" si="37"/>
        <v>0</v>
      </c>
      <c r="AS58" s="339">
        <f t="shared" si="37"/>
        <v>0</v>
      </c>
      <c r="AT58" s="339">
        <f t="shared" si="37"/>
        <v>0</v>
      </c>
      <c r="AU58" s="339">
        <f t="shared" si="37"/>
        <v>0</v>
      </c>
      <c r="AV58" s="349">
        <f t="shared" si="37"/>
        <v>47</v>
      </c>
      <c r="AW58" s="204">
        <f t="shared" si="6"/>
        <v>107</v>
      </c>
      <c r="AX58" s="228"/>
      <c r="AY58" s="228"/>
      <c r="AZ58" s="228"/>
      <c r="BA58" s="228"/>
      <c r="BB58" s="228"/>
      <c r="BC58" s="228"/>
      <c r="BD58" s="228"/>
      <c r="BE58" s="225"/>
      <c r="BF58" s="227"/>
    </row>
    <row r="59" spans="1:58" ht="19.5" thickBot="1">
      <c r="A59" s="571"/>
      <c r="B59" s="488" t="s">
        <v>21</v>
      </c>
      <c r="C59" s="489"/>
      <c r="D59" s="490"/>
      <c r="E59" s="231">
        <f>E57+E58</f>
        <v>36</v>
      </c>
      <c r="F59" s="231">
        <f aca="true" t="shared" si="38" ref="F59:T59">F57+F58</f>
        <v>36</v>
      </c>
      <c r="G59" s="231">
        <f t="shared" si="38"/>
        <v>36</v>
      </c>
      <c r="H59" s="231">
        <f t="shared" si="38"/>
        <v>36</v>
      </c>
      <c r="I59" s="231">
        <f t="shared" si="38"/>
        <v>36</v>
      </c>
      <c r="J59" s="231">
        <f t="shared" si="38"/>
        <v>36</v>
      </c>
      <c r="K59" s="231">
        <f t="shared" si="38"/>
        <v>36</v>
      </c>
      <c r="L59" s="231">
        <f t="shared" si="38"/>
        <v>36</v>
      </c>
      <c r="M59" s="231">
        <f t="shared" si="38"/>
        <v>36</v>
      </c>
      <c r="N59" s="231">
        <f t="shared" si="38"/>
        <v>36</v>
      </c>
      <c r="O59" s="231">
        <f t="shared" si="38"/>
        <v>36</v>
      </c>
      <c r="P59" s="231">
        <f t="shared" si="38"/>
        <v>36</v>
      </c>
      <c r="Q59" s="231">
        <f t="shared" si="38"/>
        <v>36</v>
      </c>
      <c r="R59" s="231">
        <f t="shared" si="38"/>
        <v>36</v>
      </c>
      <c r="S59" s="231">
        <f t="shared" si="38"/>
        <v>36</v>
      </c>
      <c r="T59" s="231">
        <f t="shared" si="38"/>
        <v>36</v>
      </c>
      <c r="U59" s="400">
        <f>U57+U58</f>
        <v>36</v>
      </c>
      <c r="V59" s="345">
        <f>SUM(E59:U59)</f>
        <v>612</v>
      </c>
      <c r="W59" s="402"/>
      <c r="X59" s="238">
        <f>X57+X58</f>
        <v>36</v>
      </c>
      <c r="Y59" s="238">
        <f aca="true" t="shared" si="39" ref="Y59:AK59">Y57+Y58</f>
        <v>36</v>
      </c>
      <c r="Z59" s="238">
        <f t="shared" si="39"/>
        <v>36</v>
      </c>
      <c r="AA59" s="238">
        <f t="shared" si="39"/>
        <v>36</v>
      </c>
      <c r="AB59" s="238">
        <f t="shared" si="39"/>
        <v>36</v>
      </c>
      <c r="AC59" s="238">
        <f t="shared" si="39"/>
        <v>36</v>
      </c>
      <c r="AD59" s="238">
        <f t="shared" si="39"/>
        <v>36</v>
      </c>
      <c r="AE59" s="238">
        <f t="shared" si="39"/>
        <v>36</v>
      </c>
      <c r="AF59" s="238">
        <f t="shared" si="39"/>
        <v>36</v>
      </c>
      <c r="AG59" s="238">
        <f t="shared" si="39"/>
        <v>36</v>
      </c>
      <c r="AH59" s="238">
        <f t="shared" si="39"/>
        <v>36</v>
      </c>
      <c r="AI59" s="238">
        <f t="shared" si="39"/>
        <v>36</v>
      </c>
      <c r="AJ59" s="238">
        <f t="shared" si="39"/>
        <v>36</v>
      </c>
      <c r="AK59" s="401">
        <f t="shared" si="39"/>
        <v>36</v>
      </c>
      <c r="AL59" s="340">
        <f>AL57+AL58</f>
        <v>36</v>
      </c>
      <c r="AM59" s="340">
        <f aca="true" t="shared" si="40" ref="AM59:AV59">AM57+AM58</f>
        <v>36</v>
      </c>
      <c r="AN59" s="340">
        <f t="shared" si="40"/>
        <v>36</v>
      </c>
      <c r="AO59" s="340">
        <f t="shared" si="40"/>
        <v>36</v>
      </c>
      <c r="AP59" s="340">
        <f t="shared" si="40"/>
        <v>36</v>
      </c>
      <c r="AQ59" s="340">
        <f t="shared" si="40"/>
        <v>36</v>
      </c>
      <c r="AR59" s="340">
        <f t="shared" si="40"/>
        <v>36</v>
      </c>
      <c r="AS59" s="340">
        <f t="shared" si="40"/>
        <v>36</v>
      </c>
      <c r="AT59" s="340">
        <f t="shared" si="40"/>
        <v>36</v>
      </c>
      <c r="AU59" s="340">
        <f t="shared" si="40"/>
        <v>36</v>
      </c>
      <c r="AV59" s="348">
        <f t="shared" si="40"/>
        <v>864</v>
      </c>
      <c r="AW59" s="204">
        <f>AV59+V59</f>
        <v>1476</v>
      </c>
      <c r="AX59" s="224"/>
      <c r="AY59" s="224"/>
      <c r="AZ59" s="224"/>
      <c r="BA59" s="224"/>
      <c r="BB59" s="224"/>
      <c r="BC59" s="224"/>
      <c r="BD59" s="224"/>
      <c r="BE59" s="204"/>
      <c r="BF59" s="225"/>
    </row>
  </sheetData>
  <sheetProtection/>
  <mergeCells count="62">
    <mergeCell ref="B23:B24"/>
    <mergeCell ref="C23:C24"/>
    <mergeCell ref="B58:D58"/>
    <mergeCell ref="B59:D59"/>
    <mergeCell ref="B46:B47"/>
    <mergeCell ref="B48:B49"/>
    <mergeCell ref="C48:C49"/>
    <mergeCell ref="C46:C47"/>
    <mergeCell ref="B57:D57"/>
    <mergeCell ref="B37:B38"/>
    <mergeCell ref="C37:C38"/>
    <mergeCell ref="C39:C40"/>
    <mergeCell ref="B41:B42"/>
    <mergeCell ref="B39:B40"/>
    <mergeCell ref="C41:C42"/>
    <mergeCell ref="C35:C36"/>
    <mergeCell ref="C21:C22"/>
    <mergeCell ref="O10:Q10"/>
    <mergeCell ref="C27:C28"/>
    <mergeCell ref="E11:BE11"/>
    <mergeCell ref="E13:BE13"/>
    <mergeCell ref="C10:C14"/>
    <mergeCell ref="D10:D14"/>
    <mergeCell ref="AF10:AH10"/>
    <mergeCell ref="AJ10:AM10"/>
    <mergeCell ref="BB10:BE10"/>
    <mergeCell ref="B25:B26"/>
    <mergeCell ref="C25:C26"/>
    <mergeCell ref="B27:B28"/>
    <mergeCell ref="C29:C30"/>
    <mergeCell ref="B31:B32"/>
    <mergeCell ref="C31:C32"/>
    <mergeCell ref="A15:A59"/>
    <mergeCell ref="B15:B16"/>
    <mergeCell ref="C17:C18"/>
    <mergeCell ref="B19:B20"/>
    <mergeCell ref="C19:C20"/>
    <mergeCell ref="B21:B22"/>
    <mergeCell ref="B35:B36"/>
    <mergeCell ref="B33:B34"/>
    <mergeCell ref="C33:C34"/>
    <mergeCell ref="B29:B30"/>
    <mergeCell ref="J10:M10"/>
    <mergeCell ref="Y10:Z10"/>
    <mergeCell ref="AB10:AD10"/>
    <mergeCell ref="AP1:AZ1"/>
    <mergeCell ref="AP4:BE4"/>
    <mergeCell ref="I5:AJ5"/>
    <mergeCell ref="A6:BF6"/>
    <mergeCell ref="B7:BD7"/>
    <mergeCell ref="C8:AN8"/>
    <mergeCell ref="AO8:BA8"/>
    <mergeCell ref="A10:A14"/>
    <mergeCell ref="AS10:AU10"/>
    <mergeCell ref="AW10:AZ10"/>
    <mergeCell ref="AO10:AQ10"/>
    <mergeCell ref="B17:B18"/>
    <mergeCell ref="X9:AD9"/>
    <mergeCell ref="B10:B14"/>
    <mergeCell ref="S10:U10"/>
    <mergeCell ref="C15:C16"/>
    <mergeCell ref="F10:H10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Admin210</cp:lastModifiedBy>
  <cp:lastPrinted>2018-02-14T06:11:23Z</cp:lastPrinted>
  <dcterms:created xsi:type="dcterms:W3CDTF">2011-05-13T04:08:18Z</dcterms:created>
  <dcterms:modified xsi:type="dcterms:W3CDTF">2019-09-13T06:54:32Z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